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75" yWindow="-90" windowWidth="12585" windowHeight="11640" tabRatio="737" firstSheet="1" activeTab="1"/>
  </bookViews>
  <sheets>
    <sheet name="Инструкция по работе" sheetId="162" r:id="rId1"/>
    <sheet name="CO3" sheetId="191" r:id="rId2"/>
    <sheet name="modDblClick" sheetId="200" state="veryHidden" r:id="rId3"/>
    <sheet name="modProv" sheetId="204" state="veryHidden" r:id="rId4"/>
    <sheet name="et_union" sheetId="183" state="veryHidden" r:id="rId5"/>
    <sheet name="TEHSHEET" sheetId="145" state="veryHidden" r:id="rId6"/>
    <sheet name="AllSheetsInThisWorkbook" sheetId="171" state="veryHidden" r:id="rId7"/>
    <sheet name="REESTR_FILTERED" sheetId="154" state="veryHidden" r:id="rId8"/>
    <sheet name="REESTR_MO" sheetId="166" state="veryHidden" r:id="rId9"/>
    <sheet name="REESTR_ORG" sheetId="153" state="veryHidden" r:id="rId10"/>
    <sheet name="modfrmReestr" sheetId="168" state="veryHidden" r:id="rId11"/>
    <sheet name="modfrmDateChoose" sheetId="199" state="veryHidden" r:id="rId12"/>
    <sheet name="modfrmMonthYearChoose" sheetId="201" state="veryHidden" r:id="rId13"/>
    <sheet name="modCommandButton" sheetId="169" state="veryHidden" r:id="rId14"/>
    <sheet name="modReestr" sheetId="170" state="veryHidden" r:id="rId15"/>
    <sheet name="modChange" sheetId="175" state="veryHidden" r:id="rId16"/>
    <sheet name="mod_SPRAV" sheetId="198" state="veryHidden" r:id="rId17"/>
    <sheet name="modInfo" sheetId="181" state="veryHidden" r:id="rId18"/>
    <sheet name="mod_CO1" sheetId="195" state="veryHidden" r:id="rId19"/>
    <sheet name="mod_CO2" sheetId="196" state="veryHidden" r:id="rId20"/>
    <sheet name="mod_CO3" sheetId="182" state="veryHidden" r:id="rId21"/>
  </sheets>
  <definedNames>
    <definedName name="_prd2">#REF!</definedName>
    <definedName name="add_block_CO1">et_union!$6:$18</definedName>
    <definedName name="add_block_CO2">et_union!$24:$36</definedName>
    <definedName name="add_block_CO3">et_union!$42:$54</definedName>
    <definedName name="add_ORG">et_union!$3:$3</definedName>
    <definedName name="add_row_CO1">et_union!$21:$21</definedName>
    <definedName name="add_row_CO2">et_union!$39:$39</definedName>
    <definedName name="add_row_CO3">et_union!$57:$57</definedName>
    <definedName name="end_CO1">#REF!</definedName>
    <definedName name="end_CO2">#REF!</definedName>
    <definedName name="end_CO3">'CO3'!$H$37</definedName>
    <definedName name="end_SPRAV">#REF!</definedName>
    <definedName name="frm_Months">TEHSHEET!$U$2:$U$13</definedName>
    <definedName name="god">#REF!</definedName>
    <definedName name="LIST_ORG">REESTR_ORG!$A$2:$H$141</definedName>
    <definedName name="LIST_ORG_EE">REESTR_ORG!$B$2:$H$141</definedName>
    <definedName name="Month">TEHSHEET!$E$2:$E$14</definedName>
    <definedName name="Period">TEHSHEET!$G$2:$G$4</definedName>
    <definedName name="prim_CO1">#REF!</definedName>
    <definedName name="prim_CO2">#REF!</definedName>
    <definedName name="prim_CO3">'CO3'!$I$40:$I$43</definedName>
    <definedName name="Quarter">TEHSHEET!$H$2:$H$6</definedName>
    <definedName name="REGION">TEHSHEET!$B$2:$B$87</definedName>
    <definedName name="region_name">#REF!</definedName>
    <definedName name="SCOPE_SVOD">#REF!</definedName>
    <definedName name="SelectedRegion">TEHSHEET!$C$1</definedName>
    <definedName name="SO2_FOR_LOAD">#REF!</definedName>
    <definedName name="SO3_FOR_LOAD">'CO3'!$J$15:$AA$19</definedName>
    <definedName name="SphereList">TEHSHEET!$W$11</definedName>
    <definedName name="SphereList_ru">TEHSHEET!$X$11</definedName>
    <definedName name="SphereReestr">TEHSHEET!$W$2</definedName>
    <definedName name="version">'Инструкция по работе'!$G$3</definedName>
    <definedName name="XML_MR_MO_OKTMO_LIST_TAG_NAMES">TEHSHEET!$C$4:$C$8</definedName>
    <definedName name="XML_ORG_LIST_TAG_NAMES">TEHSHEET!$C$11:$C$19</definedName>
    <definedName name="Years">TEHSHEET!$F$2:$F$7</definedName>
    <definedName name="YesNo">TEHSHEET!$L$2:$L$3</definedName>
  </definedNames>
  <calcPr calcId="125725" fullCalcOnLoad="1"/>
</workbook>
</file>

<file path=xl/calcChain.xml><?xml version="1.0" encoding="utf-8"?>
<calcChain xmlns="http://schemas.openxmlformats.org/spreadsheetml/2006/main">
  <c r="R35" i="191"/>
  <c r="Q35"/>
  <c r="R34"/>
  <c r="Q34"/>
  <c r="R33"/>
  <c r="Q33"/>
  <c r="R32"/>
  <c r="Q32"/>
  <c r="A20"/>
  <c r="H20"/>
  <c r="Z30"/>
  <c r="Y30"/>
  <c r="X30"/>
  <c r="W30"/>
  <c r="V30"/>
  <c r="U30"/>
  <c r="T30"/>
  <c r="S30"/>
  <c r="R30"/>
  <c r="Q30"/>
  <c r="P30"/>
  <c r="O30"/>
  <c r="Z27"/>
  <c r="Y27"/>
  <c r="X27"/>
  <c r="W27"/>
  <c r="V27"/>
  <c r="U27"/>
  <c r="T27"/>
  <c r="S27"/>
  <c r="R27"/>
  <c r="Q27"/>
  <c r="P27"/>
  <c r="O27"/>
  <c r="Z24"/>
  <c r="Y24"/>
  <c r="X24"/>
  <c r="W24"/>
  <c r="V24"/>
  <c r="U24"/>
  <c r="T24"/>
  <c r="S24"/>
  <c r="R24"/>
  <c r="Q24"/>
  <c r="P24"/>
  <c r="O24"/>
  <c r="Z21"/>
  <c r="Y21"/>
  <c r="X21"/>
  <c r="W21"/>
  <c r="V21"/>
  <c r="U21"/>
  <c r="T21"/>
  <c r="S21"/>
  <c r="R21"/>
  <c r="Q21"/>
  <c r="P21"/>
  <c r="O21"/>
  <c r="H8"/>
  <c r="Z19"/>
  <c r="Y19"/>
  <c r="X19"/>
  <c r="W19"/>
  <c r="V19"/>
  <c r="U19"/>
  <c r="T19"/>
  <c r="S19"/>
  <c r="R19"/>
  <c r="Q19"/>
  <c r="P19"/>
  <c r="O19"/>
  <c r="Z18"/>
  <c r="Y18"/>
  <c r="X18"/>
  <c r="W18"/>
  <c r="V18"/>
  <c r="U18"/>
  <c r="T18"/>
  <c r="S18"/>
  <c r="R18"/>
  <c r="Q18"/>
  <c r="P18"/>
  <c r="O18"/>
  <c r="Z17"/>
  <c r="Y17"/>
  <c r="X17"/>
  <c r="W17"/>
  <c r="V17"/>
  <c r="U17"/>
  <c r="T17"/>
  <c r="S17"/>
  <c r="R17"/>
  <c r="Q17"/>
  <c r="P17"/>
  <c r="O17"/>
  <c r="Z16"/>
  <c r="Y16"/>
  <c r="X16"/>
  <c r="W16"/>
  <c r="V16"/>
  <c r="U16"/>
  <c r="T16"/>
  <c r="T15"/>
  <c r="S16"/>
  <c r="R16"/>
  <c r="Q16"/>
  <c r="P16"/>
  <c r="P15"/>
  <c r="O16"/>
  <c r="Z15"/>
  <c r="Y15"/>
  <c r="X15"/>
  <c r="W15"/>
  <c r="V15"/>
  <c r="U15"/>
  <c r="S15"/>
  <c r="R15"/>
  <c r="Q15"/>
  <c r="O15"/>
  <c r="R39" i="183"/>
  <c r="Q39"/>
  <c r="AD34"/>
  <c r="AC34"/>
  <c r="AB34"/>
  <c r="AA34"/>
  <c r="Z34"/>
  <c r="Y34"/>
  <c r="X34"/>
  <c r="W34"/>
  <c r="V34"/>
  <c r="U34"/>
  <c r="T34"/>
  <c r="S34"/>
  <c r="R34"/>
  <c r="Q34"/>
  <c r="P34"/>
  <c r="O34"/>
  <c r="AD31"/>
  <c r="AC31"/>
  <c r="AB31"/>
  <c r="AA31"/>
  <c r="Z31"/>
  <c r="Y31"/>
  <c r="X31"/>
  <c r="W31"/>
  <c r="V31"/>
  <c r="U31"/>
  <c r="T31"/>
  <c r="S31"/>
  <c r="R31"/>
  <c r="Q31"/>
  <c r="P31"/>
  <c r="O31"/>
  <c r="AD28"/>
  <c r="AC28"/>
  <c r="AB28"/>
  <c r="AA28"/>
  <c r="Z28"/>
  <c r="Y28"/>
  <c r="X28"/>
  <c r="W28"/>
  <c r="V28"/>
  <c r="U28"/>
  <c r="T28"/>
  <c r="S28"/>
  <c r="R28"/>
  <c r="Q28"/>
  <c r="P28"/>
  <c r="O28"/>
  <c r="P25"/>
  <c r="Q25"/>
  <c r="R25"/>
  <c r="S25"/>
  <c r="T25"/>
  <c r="U25"/>
  <c r="V25"/>
  <c r="W25"/>
  <c r="X25"/>
  <c r="Y25"/>
  <c r="Z25"/>
  <c r="AA25"/>
  <c r="AB25"/>
  <c r="AC25"/>
  <c r="AD25"/>
  <c r="O25"/>
  <c r="R57"/>
  <c r="Q57"/>
  <c r="Z52"/>
  <c r="Y52"/>
  <c r="X52"/>
  <c r="W52"/>
  <c r="V52"/>
  <c r="U52"/>
  <c r="T52"/>
  <c r="S52"/>
  <c r="R52"/>
  <c r="Q52"/>
  <c r="P52"/>
  <c r="O52"/>
  <c r="Z49"/>
  <c r="Y49"/>
  <c r="X49"/>
  <c r="W49"/>
  <c r="V49"/>
  <c r="U49"/>
  <c r="T49"/>
  <c r="S49"/>
  <c r="R49"/>
  <c r="Q49"/>
  <c r="P49"/>
  <c r="O49"/>
  <c r="Z46"/>
  <c r="Y46"/>
  <c r="X46"/>
  <c r="W46"/>
  <c r="V46"/>
  <c r="U46"/>
  <c r="T46"/>
  <c r="S46"/>
  <c r="R46"/>
  <c r="Q46"/>
  <c r="P46"/>
  <c r="O46"/>
  <c r="Z43"/>
  <c r="Y43"/>
  <c r="X43"/>
  <c r="W43"/>
  <c r="V43"/>
  <c r="U43"/>
  <c r="T43"/>
  <c r="S43"/>
  <c r="R43"/>
  <c r="Q43"/>
  <c r="P43"/>
  <c r="O43"/>
  <c r="Z16"/>
  <c r="Y16"/>
  <c r="X16"/>
  <c r="W16"/>
  <c r="V16"/>
  <c r="U16"/>
  <c r="T16"/>
  <c r="S16"/>
  <c r="R16"/>
  <c r="Q16"/>
  <c r="P16"/>
  <c r="O16"/>
  <c r="Z13"/>
  <c r="Y13"/>
  <c r="X13"/>
  <c r="W13"/>
  <c r="V13"/>
  <c r="U13"/>
  <c r="T13"/>
  <c r="S13"/>
  <c r="R13"/>
  <c r="Q13"/>
  <c r="P13"/>
  <c r="O13"/>
  <c r="Z10"/>
  <c r="Y10"/>
  <c r="X10"/>
  <c r="W10"/>
  <c r="V10"/>
  <c r="U10"/>
  <c r="T10"/>
  <c r="S10"/>
  <c r="R10"/>
  <c r="Q10"/>
  <c r="P10"/>
  <c r="O10"/>
  <c r="P7"/>
  <c r="Q7"/>
  <c r="R7"/>
  <c r="S7"/>
  <c r="T7"/>
  <c r="U7"/>
  <c r="V7"/>
  <c r="W7"/>
  <c r="X7"/>
  <c r="Y7"/>
  <c r="Z7"/>
  <c r="O7"/>
  <c r="R21"/>
  <c r="Q21"/>
  <c r="G3" i="162"/>
</calcChain>
</file>

<file path=xl/comments1.xml><?xml version="1.0" encoding="utf-8"?>
<comments xmlns="http://schemas.openxmlformats.org/spreadsheetml/2006/main">
  <authors>
    <author>Андрей</author>
  </authors>
  <commentList>
    <comment ref="W2" authorId="0">
      <text>
        <r>
          <rPr>
            <sz val="9"/>
            <color indexed="81"/>
            <rFont val="Tahoma"/>
            <family val="2"/>
            <charset val="204"/>
          </rPr>
          <t xml:space="preserve">SphereReestr
</t>
        </r>
      </text>
    </comment>
  </commentList>
</comments>
</file>

<file path=xl/sharedStrings.xml><?xml version="1.0" encoding="utf-8"?>
<sst xmlns="http://schemas.openxmlformats.org/spreadsheetml/2006/main" count="1432" uniqueCount="645">
  <si>
    <t>МО ОКТМО</t>
  </si>
  <si>
    <t>ОРГАНИЗАЦИЯ</t>
  </si>
  <si>
    <t>КПП</t>
  </si>
  <si>
    <t>ВИД ДЕЯТЕЛЬНОСТИ</t>
  </si>
  <si>
    <t>№</t>
  </si>
  <si>
    <t>Ивановская область</t>
  </si>
  <si>
    <t>ИНН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</si>
  <si>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</si>
  <si>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</si>
  <si>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</si>
  <si>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</si>
  <si>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</si>
  <si>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</si>
  <si>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</si>
  <si>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</si>
  <si>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</si>
  <si>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</si>
  <si>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</si>
  <si>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</si>
  <si>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</si>
  <si>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</si>
  <si>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</si>
  <si>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</si>
  <si>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</si>
  <si>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</si>
  <si>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</si>
  <si>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</si>
  <si>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</si>
  <si>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</si>
  <si>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</si>
  <si>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</si>
  <si>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</si>
  <si>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</si>
  <si>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</si>
  <si>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</si>
  <si>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</si>
  <si>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</si>
  <si>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</si>
  <si>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</si>
  <si>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</si>
  <si>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</si>
  <si>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</si>
  <si>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</si>
  <si>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</si>
  <si>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</si>
  <si>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г.Санкт-Петербург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</si>
  <si>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</si>
  <si>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</si>
  <si>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</si>
  <si>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</si>
  <si>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Цвета ячеек:</t>
  </si>
  <si>
    <t>●</t>
  </si>
  <si>
    <t>Организационно-технические консультации:</t>
  </si>
  <si>
    <t>ФИО:</t>
  </si>
  <si>
    <t>телефон:</t>
  </si>
  <si>
    <t>e-mail:</t>
  </si>
  <si>
    <t>WEB-сайт:</t>
  </si>
  <si>
    <t>Комментарий</t>
  </si>
  <si>
    <t>Консультации по методологии заполнения форм:</t>
  </si>
  <si>
    <r>
      <t xml:space="preserve">Голубой – ячейки, </t>
    </r>
    <r>
      <rPr>
        <b/>
        <sz val="10"/>
        <color indexed="8"/>
        <rFont val="Tahoma"/>
        <family val="2"/>
        <charset val="204"/>
      </rPr>
      <t>обязательные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</si>
  <si>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r>
      <t xml:space="preserve">Желтый – ячейки, </t>
    </r>
    <r>
      <rPr>
        <b/>
        <sz val="10"/>
        <color indexed="8"/>
        <rFont val="Tahoma"/>
        <family val="2"/>
        <charset val="204"/>
      </rPr>
      <t>предназначенные</t>
    </r>
    <r>
      <rPr>
        <sz val="10"/>
        <color indexed="8"/>
        <rFont val="Tahoma"/>
        <family val="2"/>
        <charset val="204"/>
      </rPr>
      <t xml:space="preserve"> для заполнения;</t>
    </r>
  </si>
  <si>
    <t>1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</si>
  <si>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</si>
  <si>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</si>
  <si>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</si>
  <si>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</si>
  <si>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</si>
  <si>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</si>
  <si>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</si>
  <si>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</si>
  <si>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</si>
  <si>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</si>
  <si>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</si>
  <si>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</si>
  <si>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</si>
  <si>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</si>
  <si>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</si>
  <si>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</si>
  <si>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</si>
  <si>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</si>
  <si>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</si>
  <si>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</si>
  <si>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</si>
  <si>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</si>
  <si>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</si>
  <si>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</si>
  <si>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</si>
  <si>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</si>
  <si>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</si>
  <si>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</si>
  <si>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</si>
  <si>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</si>
  <si>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</si>
  <si>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</si>
  <si>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</si>
  <si>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</si>
  <si>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</si>
  <si>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</si>
  <si>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</si>
  <si>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</si>
  <si>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</si>
  <si>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</si>
  <si>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</si>
  <si>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</si>
  <si>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</si>
  <si>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</si>
  <si>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</si>
  <si>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</si>
  <si>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</si>
  <si>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Забайкальский край</t>
  </si>
  <si>
    <t>Камчатский край</t>
  </si>
  <si>
    <t>г. Москва</t>
  </si>
  <si>
    <t>Ноябрь</t>
  </si>
  <si>
    <t>Декабрь</t>
  </si>
  <si>
    <t>Год</t>
  </si>
  <si>
    <t>с ОРЭМ</t>
  </si>
  <si>
    <t xml:space="preserve">от ГП первого уровня </t>
  </si>
  <si>
    <t>XML_MR_MO_OKTMO_LIST_TAG_NAMES</t>
  </si>
  <si>
    <t>NSRF</t>
  </si>
  <si>
    <t>MR_NAME</t>
  </si>
  <si>
    <t>OKTMO_MR_NAME</t>
  </si>
  <si>
    <t>MO_NAME</t>
  </si>
  <si>
    <t>OKTMO_NAME</t>
  </si>
  <si>
    <t>XML_ORG_LIST_TAG_NAMES</t>
  </si>
  <si>
    <t>ORG_NAME</t>
  </si>
  <si>
    <t>INN_NAME</t>
  </si>
  <si>
    <t>KPP_NAME</t>
  </si>
  <si>
    <t>VDET_NAME</t>
  </si>
  <si>
    <t>Расчетные листы</t>
  </si>
  <si>
    <t>Скрытые листы</t>
  </si>
  <si>
    <t>AllSheetsInThisWorkbook</t>
  </si>
  <si>
    <t>Проверка</t>
  </si>
  <si>
    <t>modReestr</t>
  </si>
  <si>
    <t>REESTR_ORG</t>
  </si>
  <si>
    <t>REESTR_MO</t>
  </si>
  <si>
    <t>TEHSHEET</t>
  </si>
  <si>
    <t>REESTR_FILTERED</t>
  </si>
  <si>
    <t>modfrmReestr</t>
  </si>
  <si>
    <t>modCommandButton</t>
  </si>
  <si>
    <t>modProv</t>
  </si>
  <si>
    <t>МР</t>
  </si>
  <si>
    <t>МО</t>
  </si>
  <si>
    <t>МО_ОКТМО</t>
  </si>
  <si>
    <t>ИМЯ ДИАПАЗОНА</t>
  </si>
  <si>
    <t>Титульный</t>
  </si>
  <si>
    <t>modChange</t>
  </si>
  <si>
    <t>Комментарии</t>
  </si>
  <si>
    <t>Пояснение к заполнению (необходимо нажать один раз).</t>
  </si>
  <si>
    <t>Дистрибутивы:</t>
  </si>
  <si>
    <t>Дистрибутивы (ссылка):</t>
  </si>
  <si>
    <t>Years</t>
  </si>
  <si>
    <t>Period</t>
  </si>
  <si>
    <t>1 год</t>
  </si>
  <si>
    <t>2 года</t>
  </si>
  <si>
    <t>3 года</t>
  </si>
  <si>
    <t>Month</t>
  </si>
  <si>
    <t>YesNo</t>
  </si>
  <si>
    <t>да</t>
  </si>
  <si>
    <t>нет</t>
  </si>
  <si>
    <t>№ п/п</t>
  </si>
  <si>
    <t>Примечание</t>
  </si>
  <si>
    <t>1.1</t>
  </si>
  <si>
    <t>1.2</t>
  </si>
  <si>
    <r>
      <t xml:space="preserve">Зелёный – ячейки </t>
    </r>
    <r>
      <rPr>
        <b/>
        <sz val="10"/>
        <color indexed="8"/>
        <rFont val="Tahoma"/>
        <family val="2"/>
        <charset val="204"/>
      </rPr>
      <t>с формулами/константами или заполняемые автоматически</t>
    </r>
    <r>
      <rPr>
        <sz val="10"/>
        <color indexed="8"/>
        <rFont val="Tahoma"/>
        <family val="2"/>
        <charset val="204"/>
      </rPr>
      <t xml:space="preserve"> (например, при выборе организации из реестра)</t>
    </r>
  </si>
  <si>
    <t>modInfo</t>
  </si>
  <si>
    <t>Quarter</t>
  </si>
  <si>
    <t>I квартал</t>
  </si>
  <si>
    <t>год</t>
  </si>
  <si>
    <t>II квартал</t>
  </si>
  <si>
    <t>III квартал</t>
  </si>
  <si>
    <t>IV квартал</t>
  </si>
  <si>
    <t>et_union</t>
  </si>
  <si>
    <t>План</t>
  </si>
  <si>
    <t>Факт</t>
  </si>
  <si>
    <t>Новое строительство*****</t>
  </si>
  <si>
    <t>Техническое перевооружение***</t>
  </si>
  <si>
    <t>Реконструкция**</t>
  </si>
  <si>
    <t>Достройка, дооборудование, модернизация*</t>
  </si>
  <si>
    <t>Прибыль</t>
  </si>
  <si>
    <t>Амортизация</t>
  </si>
  <si>
    <t>За счет иных источников</t>
  </si>
  <si>
    <t>За счет платы за технологическое присоединение</t>
  </si>
  <si>
    <t>За счет регулируемых тарифов по передаче</t>
  </si>
  <si>
    <t>Итого</t>
  </si>
  <si>
    <t>План по вводу на период регулирования</t>
  </si>
  <si>
    <t>Вводимая мощность, протяженность сетей</t>
  </si>
  <si>
    <t>Месяц и год окончания проекта</t>
  </si>
  <si>
    <t>Месяц и год начала проекта</t>
  </si>
  <si>
    <t>Физические параметры объекта</t>
  </si>
  <si>
    <t>Сроки выполнения работ</t>
  </si>
  <si>
    <t>Наименование компании, инвестиционного проекта и работ</t>
  </si>
  <si>
    <t>Период (год долгосрочного периода регулирования)</t>
  </si>
  <si>
    <t>Добавить</t>
  </si>
  <si>
    <t>1.4</t>
  </si>
  <si>
    <t>1.3</t>
  </si>
  <si>
    <t/>
  </si>
  <si>
    <t>Удалить</t>
  </si>
  <si>
    <t>*** К техническому перевооружению относится комплекс мероприятий по повышению технико-экономических показателей основных средств или их отдельных частей на основе внедрения передовой техники и технологии, механизации, автоматизации производства, модернизации и замены морально устаревшего и физически изношенного оборудования.</t>
  </si>
  <si>
    <t>**** К новому строительству относятся мероприятия по строительству новых объектов основных средств, не связанные с *,**,*** и ****</t>
  </si>
  <si>
    <t>Проектная сметная стоимость ВСЕГО
(тыс. руб.)</t>
  </si>
  <si>
    <t>Показать/Скрыть примечания</t>
  </si>
  <si>
    <t>** К реконструкции относится переустройство существующих объектов основных средств, связанное с совершенствованием производства и повышением его технико-экономических показателей и осуществляемое по проекту реконструкции основных средств в целях увеличение пропускной способности сети, улучшения качества и повышения надежности.</t>
  </si>
  <si>
    <t>* К работам по достройке, дооборудованию, модернизации относятся работы, вызванные изменением технологического или служебного назначения оборудования, здания, сооружения или иного объекта амортизируемых основных средств, повышенными нагрузками и (или) другими новыми качествами.</t>
  </si>
  <si>
    <t>Ед. изм.
(км., МВА)</t>
  </si>
  <si>
    <t>Источники финансирования в отчетном периоде (тыс.руб.)</t>
  </si>
  <si>
    <t>add_ORG</t>
  </si>
  <si>
    <t>add_row_CO1</t>
  </si>
  <si>
    <t>beg</t>
  </si>
  <si>
    <t>add_block_CO1</t>
  </si>
  <si>
    <t>add_block_CO3</t>
  </si>
  <si>
    <t>add_row_CO3</t>
  </si>
  <si>
    <t>add_row_CO2</t>
  </si>
  <si>
    <t>add_block_CO2</t>
  </si>
  <si>
    <t>r_1_1</t>
  </si>
  <si>
    <t>r_1_2</t>
  </si>
  <si>
    <t>r_1_3</t>
  </si>
  <si>
    <t>r_1_4</t>
  </si>
  <si>
    <t>Новое строительство****</t>
  </si>
  <si>
    <t>Свод</t>
  </si>
  <si>
    <t>Справочник</t>
  </si>
  <si>
    <t>CO1</t>
  </si>
  <si>
    <t>CO2</t>
  </si>
  <si>
    <t>CO3</t>
  </si>
  <si>
    <t>mod_SPRAV</t>
  </si>
  <si>
    <t>mod_CO1</t>
  </si>
  <si>
    <t>mod_CO2</t>
  </si>
  <si>
    <t>mod_CO3</t>
  </si>
  <si>
    <t>frm_Months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</si>
  <si>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</si>
  <si>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</si>
  <si>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</si>
  <si>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</si>
  <si>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</si>
  <si>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</si>
  <si>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</si>
  <si>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</si>
  <si>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</si>
  <si>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</si>
  <si>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</si>
  <si>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</si>
  <si>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modDblClick</t>
  </si>
  <si>
    <t>modfrmDateChoose</t>
  </si>
  <si>
    <t>modfrmMonthYearChoose</t>
  </si>
  <si>
    <t>Изменить</t>
  </si>
  <si>
    <t>Инструкция по работе с шаблоном</t>
  </si>
  <si>
    <t>Инструкция по работе</t>
  </si>
  <si>
    <t>Инструкция по заполнению</t>
  </si>
  <si>
    <r>
      <rPr>
        <u/>
        <sz val="10"/>
        <rFont val="Tahoma"/>
        <family val="2"/>
        <charset val="204"/>
      </rPr>
      <t>Код шаблона</t>
    </r>
    <r>
      <rPr>
        <sz val="10"/>
        <rFont val="Tahoma"/>
        <family val="2"/>
        <charset val="204"/>
      </rPr>
      <t>: NET.INV.2011</t>
    </r>
  </si>
  <si>
    <t>REGION</t>
  </si>
  <si>
    <t>г.Севастополь</t>
  </si>
  <si>
    <t>Республика Крым</t>
  </si>
  <si>
    <t>SphereList</t>
  </si>
  <si>
    <t>SphereList_ru</t>
  </si>
  <si>
    <t>ORG_REESTR?</t>
  </si>
  <si>
    <t xml:space="preserve"> - текущий реестр</t>
  </si>
  <si>
    <t>VO</t>
  </si>
  <si>
    <t>Водоотведение</t>
  </si>
  <si>
    <t>GAS</t>
  </si>
  <si>
    <t>Газоснабжение</t>
  </si>
  <si>
    <t>HOT_VS</t>
  </si>
  <si>
    <t>Горячее водоснабжение</t>
  </si>
  <si>
    <t>WARM</t>
  </si>
  <si>
    <t>Теплоснабжение</t>
  </si>
  <si>
    <t>TBO</t>
  </si>
  <si>
    <t>Утилизация твердых бытовых отходов</t>
  </si>
  <si>
    <t>VS</t>
  </si>
  <si>
    <t>Холодное водоснабжение</t>
  </si>
  <si>
    <t>EE</t>
  </si>
  <si>
    <t>Электроэнергетика</t>
  </si>
  <si>
    <t>SOCIAL</t>
  </si>
  <si>
    <t>Социальные услуги</t>
  </si>
  <si>
    <t>EDUC_FOOD</t>
  </si>
  <si>
    <t>Предприятия общественного питания при учреждениях образования</t>
  </si>
  <si>
    <t>STAT</t>
  </si>
  <si>
    <t>AUTO</t>
  </si>
  <si>
    <t>Наземный автотранспорт</t>
  </si>
  <si>
    <t>WATER</t>
  </si>
  <si>
    <t>Речной транспорт</t>
  </si>
  <si>
    <t xml:space="preserve">RIVERPORT </t>
  </si>
  <si>
    <t>Речной порт</t>
  </si>
  <si>
    <t>PRIGOROD</t>
  </si>
  <si>
    <t>Перевозка пассажиров и багажа ж/д транспортом в пригородном сообщении</t>
  </si>
  <si>
    <t>_add_1.1</t>
  </si>
  <si>
    <t>_add_1.2</t>
  </si>
  <si>
    <t>_add_1.3</t>
  </si>
  <si>
    <t>_add_1.4</t>
  </si>
  <si>
    <t>Бобровский муниципальный район</t>
  </si>
  <si>
    <t>Городское поселение - город Бобров</t>
  </si>
  <si>
    <t>20604101</t>
  </si>
  <si>
    <t>МУП "Бобровская горэлектросеть"</t>
  </si>
  <si>
    <t>3602000356</t>
  </si>
  <si>
    <t>360201001</t>
  </si>
  <si>
    <t>Сетевая компания</t>
  </si>
  <si>
    <t>ОАО "Геркулес"</t>
  </si>
  <si>
    <t>3602000162</t>
  </si>
  <si>
    <t>Бутурлиновский муниципальный район</t>
  </si>
  <si>
    <t>Бутурлиновское городское поселение</t>
  </si>
  <si>
    <t>20608101</t>
  </si>
  <si>
    <t>МУП "Бутурлиновская городская электросеть" (МУПБГС)</t>
  </si>
  <si>
    <t>3605004775</t>
  </si>
  <si>
    <t>360501001</t>
  </si>
  <si>
    <t>ОАО "БЭСК"</t>
  </si>
  <si>
    <t>3605042202</t>
  </si>
  <si>
    <t>Городской округ город Борисоглебск</t>
  </si>
  <si>
    <t>20710000</t>
  </si>
  <si>
    <t>МУП "Борисоглебская горэлектросеть"</t>
  </si>
  <si>
    <t>3604001066</t>
  </si>
  <si>
    <t>360401001</t>
  </si>
  <si>
    <t>Муниципальное унитарное предприятие  "Борисоглебская энергосбытовая организация" Борисоглебского городского округа Воронежской области (МУП "БЭСО" Борисоглебского городского округа Воронежской области)</t>
  </si>
  <si>
    <t>3604016496</t>
  </si>
  <si>
    <t>Сбытовая компания</t>
  </si>
  <si>
    <t>ОАО "Борхиммаш"</t>
  </si>
  <si>
    <t>3604001059</t>
  </si>
  <si>
    <t>Городской округ город Воронеж</t>
  </si>
  <si>
    <t>20701000</t>
  </si>
  <si>
    <t>АО  "Конструкторское бюро химавтоматики" (АО "КБХА")</t>
  </si>
  <si>
    <t>3665046177</t>
  </si>
  <si>
    <t>366501001</t>
  </si>
  <si>
    <t>АО "Атомсбыт"</t>
  </si>
  <si>
    <t>3666092377</t>
  </si>
  <si>
    <t>366601001</t>
  </si>
  <si>
    <t>АО "ВЗПП-С"</t>
  </si>
  <si>
    <t>3661033635</t>
  </si>
  <si>
    <t>366101001</t>
  </si>
  <si>
    <t>АО "Сибурэнергоменеджмент"</t>
  </si>
  <si>
    <t>7727276526</t>
  </si>
  <si>
    <t>366301001</t>
  </si>
  <si>
    <t>Воронежская база сжиженного газа - филиал по реализации ОАО "СГ-транс"</t>
  </si>
  <si>
    <t>7740000100</t>
  </si>
  <si>
    <t>366302001</t>
  </si>
  <si>
    <t>Воронежский вагоноремонтный завод - филиал ОАО "Вагонреммаш" (Воронежский ВРЗ ОАО "ВРМ")</t>
  </si>
  <si>
    <t>7722648033</t>
  </si>
  <si>
    <t>366102001</t>
  </si>
  <si>
    <t>Воронежский тепловозоремонтный завод - филиал ОАО "Желдорреммаш"</t>
  </si>
  <si>
    <t>7715729877</t>
  </si>
  <si>
    <t>366243001</t>
  </si>
  <si>
    <t>Воронежский филиал ОАО "Нижноватомэнергосбыт"</t>
  </si>
  <si>
    <t>5260099456</t>
  </si>
  <si>
    <t>366202001</t>
  </si>
  <si>
    <t>Воронежский филиал ООО "ЭнергоЭффективность"</t>
  </si>
  <si>
    <t>7706704202</t>
  </si>
  <si>
    <t>366643001</t>
  </si>
  <si>
    <t>Станция - поставщик ЭЭ</t>
  </si>
  <si>
    <t>Воронежское областное отделение Филиала "Центральный" ОАО "Оборонэнергосбыт</t>
  </si>
  <si>
    <t>7704731218</t>
  </si>
  <si>
    <t>366345001</t>
  </si>
  <si>
    <t>Другие поставщики</t>
  </si>
  <si>
    <t>000000000000</t>
  </si>
  <si>
    <t>000000000</t>
  </si>
  <si>
    <t>Региональная генерация</t>
  </si>
  <si>
    <t>ЗАО "АгроВоронежинвест"</t>
  </si>
  <si>
    <t>3662049941</t>
  </si>
  <si>
    <t>366201001</t>
  </si>
  <si>
    <t>ЗАО "ВМУ 2"</t>
  </si>
  <si>
    <t>3661001249</t>
  </si>
  <si>
    <t>ЗАО "Воронеж-Терминал"</t>
  </si>
  <si>
    <t>3663030809</t>
  </si>
  <si>
    <t>ЗАО "Воронежский конденсаторный завод"</t>
  </si>
  <si>
    <t>3662051517</t>
  </si>
  <si>
    <t>ЗАО "Воронежстальмост"</t>
  </si>
  <si>
    <t>3663000804</t>
  </si>
  <si>
    <t>366750001</t>
  </si>
  <si>
    <t>ЗАО "ГАММА"</t>
  </si>
  <si>
    <t>3666017563</t>
  </si>
  <si>
    <t>ЗАО "Монолит"</t>
  </si>
  <si>
    <t>3663031143</t>
  </si>
  <si>
    <t>ЗАО фирма "СМУР "</t>
  </si>
  <si>
    <t>3662020332</t>
  </si>
  <si>
    <t>Закрытое акционерное общество "Воронежский шинный завод" (ЗАО "ВШЗ")</t>
  </si>
  <si>
    <t>3663088326</t>
  </si>
  <si>
    <t>Индивидуальный предприниматель Каверзин Роман Алексеевич</t>
  </si>
  <si>
    <t>366205343550</t>
  </si>
  <si>
    <t>МКП МТК "Воронежпассажиртранс"</t>
  </si>
  <si>
    <t>3661022760</t>
  </si>
  <si>
    <t>МУП "Воронежская горэлектросеть"</t>
  </si>
  <si>
    <t>3650000268</t>
  </si>
  <si>
    <t>ОАО "Авиакомпания "Воронежавиа"</t>
  </si>
  <si>
    <t>3662011810</t>
  </si>
  <si>
    <t>362501001</t>
  </si>
  <si>
    <t>ОАО "Автоген"</t>
  </si>
  <si>
    <t>3662058086</t>
  </si>
  <si>
    <t>ОАО "Автоматика"</t>
  </si>
  <si>
    <t>3663004090</t>
  </si>
  <si>
    <t>ОАО "ВИнКо"</t>
  </si>
  <si>
    <t>3666161479</t>
  </si>
  <si>
    <t>366401001</t>
  </si>
  <si>
    <t>ОАО "ВЭКС" Воронежский экскаватор"</t>
  </si>
  <si>
    <t>3662063336</t>
  </si>
  <si>
    <t>ОАО "Видеофон"</t>
  </si>
  <si>
    <t>3661000333</t>
  </si>
  <si>
    <t>ОАО "Воронежсинтезкаучук"</t>
  </si>
  <si>
    <t>3663002167</t>
  </si>
  <si>
    <t>ОАО "Воронежский экспериментальный комбикормовый завод"</t>
  </si>
  <si>
    <t>3662013423</t>
  </si>
  <si>
    <t>ОАО "Воронежское акционерное самолетостроительное общество" (ОАО "ВАСО")</t>
  </si>
  <si>
    <t>3650000959</t>
  </si>
  <si>
    <t>ОАО "Мосэнергосбыт"</t>
  </si>
  <si>
    <t>7736520080</t>
  </si>
  <si>
    <t>997450001</t>
  </si>
  <si>
    <t>ОАО "Оборонэнергосбыт"</t>
  </si>
  <si>
    <t>770401001</t>
  </si>
  <si>
    <t>ОАО "ФСК ЕЭС"</t>
  </si>
  <si>
    <t>4716016979</t>
  </si>
  <si>
    <t>772801001</t>
  </si>
  <si>
    <t>ОАО "Электроприбор"</t>
  </si>
  <si>
    <t>3650000821</t>
  </si>
  <si>
    <t>ОАО "Электросигнал"</t>
  </si>
  <si>
    <t>3650001159</t>
  </si>
  <si>
    <t>ОАО Молочный комбинат "Воронежский"</t>
  </si>
  <si>
    <t>3662009586</t>
  </si>
  <si>
    <t>ООО "162 КЖИ"</t>
  </si>
  <si>
    <t>3664113159</t>
  </si>
  <si>
    <t>ООО "Актив-Менеджмент"</t>
  </si>
  <si>
    <t>3664066163</t>
  </si>
  <si>
    <t>ООО "ГРИНН Энергосбыт"</t>
  </si>
  <si>
    <t>4632116134</t>
  </si>
  <si>
    <t>463201001</t>
  </si>
  <si>
    <t>ООО "ГСК"</t>
  </si>
  <si>
    <t>3666181620</t>
  </si>
  <si>
    <t>ООО "Дизаж М"</t>
  </si>
  <si>
    <t>7728587330</t>
  </si>
  <si>
    <t>ООО "Донская энергосетевая компания" (ООО "ДЭК")</t>
  </si>
  <si>
    <t>3625010135</t>
  </si>
  <si>
    <t>ООО "ЖКХ Шилово"</t>
  </si>
  <si>
    <t>3665075940</t>
  </si>
  <si>
    <t>ООО "Завод Инсайт"</t>
  </si>
  <si>
    <t>3663001276</t>
  </si>
  <si>
    <t>ООО "Завод художественной ковки"</t>
  </si>
  <si>
    <t>3665027640</t>
  </si>
  <si>
    <t>ООО "Инвестиционно-Строительная Компания "Финист"</t>
  </si>
  <si>
    <t>3664064991</t>
  </si>
  <si>
    <t>ООО "КАН"</t>
  </si>
  <si>
    <t>3663044745</t>
  </si>
  <si>
    <t>ООО "Квадра-Энергосбыт"</t>
  </si>
  <si>
    <t>7107536816</t>
  </si>
  <si>
    <t>710701001</t>
  </si>
  <si>
    <t>ООО "Крона"</t>
  </si>
  <si>
    <t>3664132666</t>
  </si>
  <si>
    <t>ООО "МагнитЭнерго"</t>
  </si>
  <si>
    <t>7715902899</t>
  </si>
  <si>
    <t>231001001</t>
  </si>
  <si>
    <t>ООО "Межрегиональная энергосбытовая компания" (ООО "Межрегионсбыт")</t>
  </si>
  <si>
    <t>7704550388</t>
  </si>
  <si>
    <t>773001001</t>
  </si>
  <si>
    <t>ООО "Производственное объединение "Воронежский станкоинструментальный завод"</t>
  </si>
  <si>
    <t>3662136810</t>
  </si>
  <si>
    <t>ООО "РОСИНКОМ"</t>
  </si>
  <si>
    <t>3665029189</t>
  </si>
  <si>
    <t>ООО "РЭК"</t>
  </si>
  <si>
    <t>3663100485</t>
  </si>
  <si>
    <t>ООО "Региональная энергосбытовая компания" (ОПП)</t>
  </si>
  <si>
    <t>4633017746</t>
  </si>
  <si>
    <t>463301001</t>
  </si>
  <si>
    <t>ООО "Русэнергоресурс"</t>
  </si>
  <si>
    <t>7706288496</t>
  </si>
  <si>
    <t>770601001</t>
  </si>
  <si>
    <t>ООО "Русэнергосбыт"</t>
  </si>
  <si>
    <t>7706284124</t>
  </si>
  <si>
    <t>ООО "СК Подгорное-2"</t>
  </si>
  <si>
    <t>3666177140</t>
  </si>
  <si>
    <t>ООО "СК Тенистый"</t>
  </si>
  <si>
    <t>3665092656</t>
  </si>
  <si>
    <t>ООО "Сетевая компания "Тенистый"</t>
  </si>
  <si>
    <t>3664097154</t>
  </si>
  <si>
    <t>ООО "Стройинвест Лайн"</t>
  </si>
  <si>
    <t>3662071087</t>
  </si>
  <si>
    <t>ООО "Талар"</t>
  </si>
  <si>
    <t>7743504025</t>
  </si>
  <si>
    <t>ООО "ТеплоЭнергоГаз"</t>
  </si>
  <si>
    <t>3661046200</t>
  </si>
  <si>
    <t>ООО "Транснефтьэнерго"</t>
  </si>
  <si>
    <t>7703552167</t>
  </si>
  <si>
    <t>772301001</t>
  </si>
  <si>
    <t>ООО "УГМК Рудгормаш-Воронеж"</t>
  </si>
  <si>
    <t>3663051326</t>
  </si>
  <si>
    <t>ООО "Холодильник № 4"</t>
  </si>
  <si>
    <t>3663060507</t>
  </si>
  <si>
    <t>ООО "ЦРПУ"</t>
  </si>
  <si>
    <t>3665072360</t>
  </si>
  <si>
    <t>ООО "ЭЛЬГРОН"</t>
  </si>
  <si>
    <t>3662124620</t>
  </si>
  <si>
    <t>ООО "ЭСК "Шилово"</t>
  </si>
  <si>
    <t>3665098961</t>
  </si>
  <si>
    <t>ООО "Электро-С"</t>
  </si>
  <si>
    <t>3663094841</t>
  </si>
  <si>
    <t>ООО "Энергетик - 1"</t>
  </si>
  <si>
    <t>3661022440</t>
  </si>
  <si>
    <t>ООО "ЭнергоПрофи"</t>
  </si>
  <si>
    <t>3662151504</t>
  </si>
  <si>
    <t>ООО "Энерговид"</t>
  </si>
  <si>
    <t>3661016326</t>
  </si>
  <si>
    <t>ООО "Энергосетевая компания"</t>
  </si>
  <si>
    <t>3665072314</t>
  </si>
  <si>
    <t>ООО ПКФ "Экватор"</t>
  </si>
  <si>
    <t>3625003530</t>
  </si>
  <si>
    <t>ООО Производственно-коммерческая фирма "Обувьбыт"</t>
  </si>
  <si>
    <t>3665003399</t>
  </si>
  <si>
    <t>ООО Торговый Дом "Рекорд-Сервис"</t>
  </si>
  <si>
    <t>3662044911</t>
  </si>
  <si>
    <t>ООО ФПК "Космос-Нефть-Газ"</t>
  </si>
  <si>
    <t>3663019523</t>
  </si>
  <si>
    <t>ПАО "МРСК Волги"</t>
  </si>
  <si>
    <t>6450925977</t>
  </si>
  <si>
    <t>645001001</t>
  </si>
  <si>
    <t>ПАО "ТНС энерго Воронеж"</t>
  </si>
  <si>
    <t>3663050467</t>
  </si>
  <si>
    <t>ПО "Оптторг"</t>
  </si>
  <si>
    <t>3665044229</t>
  </si>
  <si>
    <t>Саратовский филиал ООО "Газпром энерго"</t>
  </si>
  <si>
    <t>7736186950</t>
  </si>
  <si>
    <t>645302001</t>
  </si>
  <si>
    <t>Филиал «Юго-Западный» ОАО «Оборонэнерго»</t>
  </si>
  <si>
    <t>7704726225</t>
  </si>
  <si>
    <t>575243001</t>
  </si>
  <si>
    <t>Филиал ОАО "Концерн Росэнергоатом" "Дирекция строящейся Воронежской атомной станции теплоснабжения"</t>
  </si>
  <si>
    <t>7721632827</t>
  </si>
  <si>
    <t>366543001</t>
  </si>
  <si>
    <t>Филиал ПАО "Квадра" - "Воронежская региональная генерация"</t>
  </si>
  <si>
    <t>6829012680</t>
  </si>
  <si>
    <t>Центральный филиал ООО "Газпром энерго"</t>
  </si>
  <si>
    <t>772702001</t>
  </si>
  <si>
    <t>Юго-Восточная дирекция по энергообеспечению - структурное подразделение Трансэнерго - филиала  ОАО "РЖД"</t>
  </si>
  <si>
    <t>7708503727</t>
  </si>
  <si>
    <t>366645006</t>
  </si>
  <si>
    <t>филиал ОАО "МРСК - Центра" - "Воронежэнерго"</t>
  </si>
  <si>
    <t>6901067107</t>
  </si>
  <si>
    <t>Городской округ город Нововоронеж</t>
  </si>
  <si>
    <t>20727000</t>
  </si>
  <si>
    <t>МУП "Горэлектросети"</t>
  </si>
  <si>
    <t>3651002525</t>
  </si>
  <si>
    <t>365101001</t>
  </si>
  <si>
    <t>ООО "Атомэнергозапчасть"</t>
  </si>
  <si>
    <t>3662084738</t>
  </si>
  <si>
    <t>ООО "Группа Компаний ЭНЕРГОТЕХСЕРВИС"</t>
  </si>
  <si>
    <t>3665026974</t>
  </si>
  <si>
    <t>Филиал ОАО "Концерн Росэнергоатом" "Нововоронежская атомная станция"</t>
  </si>
  <si>
    <t>365143001</t>
  </si>
  <si>
    <t>Калачеевский муниципальный район</t>
  </si>
  <si>
    <t>Пригородное сельское поселение</t>
  </si>
  <si>
    <t>20615446</t>
  </si>
  <si>
    <t>ОАО "Кристалл"</t>
  </si>
  <si>
    <t>3610001120</t>
  </si>
  <si>
    <t>361001001</t>
  </si>
  <si>
    <t>Каменский муниципальный район</t>
  </si>
  <si>
    <t>Каменское городское поселение</t>
  </si>
  <si>
    <t>20617151</t>
  </si>
  <si>
    <t>ОАО "Евдаковский масложировой комбинат"</t>
  </si>
  <si>
    <t>3611000514</t>
  </si>
  <si>
    <t>361101001</t>
  </si>
  <si>
    <t>Кантемировский муниципальный район</t>
  </si>
  <si>
    <t>Кантемировское городское поселение</t>
  </si>
  <si>
    <t>20619151</t>
  </si>
  <si>
    <t>ООО "Энергия"</t>
  </si>
  <si>
    <t>3612007456</t>
  </si>
  <si>
    <t>361201001</t>
  </si>
  <si>
    <t>Лискинский муниципальный район</t>
  </si>
  <si>
    <t>Городское поселение - город Лиски</t>
  </si>
  <si>
    <t>20621101</t>
  </si>
  <si>
    <t>ЗАО "Лискимонтажконструкция"</t>
  </si>
  <si>
    <t>3652000930</t>
  </si>
  <si>
    <t>365201001</t>
  </si>
  <si>
    <t>МУП "Лискинская горэлектросеть"</t>
  </si>
  <si>
    <t>3652000545</t>
  </si>
  <si>
    <t>Нижнедевицкий муниципальный район</t>
  </si>
  <si>
    <t>Вязноватовское сельское поселение</t>
  </si>
  <si>
    <t>20623412</t>
  </si>
  <si>
    <t>ООО "Вязноватовка"</t>
  </si>
  <si>
    <t>3615003481</t>
  </si>
  <si>
    <t>361501001</t>
  </si>
  <si>
    <t>Нижнедевицкое сельское поселение</t>
  </si>
  <si>
    <t>20623428</t>
  </si>
  <si>
    <t>Новоусманский муниципальный район</t>
  </si>
  <si>
    <t>Усманское 2-е сельское поселение</t>
  </si>
  <si>
    <t>20625492</t>
  </si>
  <si>
    <t>Острогожский муниципальный район</t>
  </si>
  <si>
    <t>Городское поселение - город Острогожск</t>
  </si>
  <si>
    <t>20631101</t>
  </si>
  <si>
    <t>МУП "Острогожская горэлектросеть"</t>
  </si>
  <si>
    <t>3619008794</t>
  </si>
  <si>
    <t>361901001</t>
  </si>
  <si>
    <t>Павловский муниципальный район</t>
  </si>
  <si>
    <t>Воронцовское сельское поселение</t>
  </si>
  <si>
    <t>20633412</t>
  </si>
  <si>
    <t>Павловское МУПП "Энергетик"</t>
  </si>
  <si>
    <t>3620005653</t>
  </si>
  <si>
    <t>362001001</t>
  </si>
  <si>
    <t>Городское поселение Павловского муниципального района - город Павловск</t>
  </si>
  <si>
    <t>20633101</t>
  </si>
  <si>
    <t>ОАО "Павловск Неруд"</t>
  </si>
  <si>
    <t>3620013598</t>
  </si>
  <si>
    <t>ОАО "Павловскгранит"</t>
  </si>
  <si>
    <t>3620005149</t>
  </si>
  <si>
    <t>Елизаветовское сельское поселение</t>
  </si>
  <si>
    <t>20633420</t>
  </si>
  <si>
    <t>Лосевское сельское поселение</t>
  </si>
  <si>
    <t>20633440</t>
  </si>
  <si>
    <t>Рамонский муниципальный район</t>
  </si>
  <si>
    <t>Айдаровское сельское поселение</t>
  </si>
  <si>
    <t>20643404</t>
  </si>
  <si>
    <t>ООО УК "Авиасервис"</t>
  </si>
  <si>
    <t>3662198189</t>
  </si>
  <si>
    <t>Россошанский муниципальный район</t>
  </si>
  <si>
    <t>Городское поселение - город Россошь</t>
  </si>
  <si>
    <t>20647101</t>
  </si>
  <si>
    <t>МУП городского поселения город Россошь "Городские электрические сети"</t>
  </si>
  <si>
    <t>3627022658</t>
  </si>
  <si>
    <t>362701001</t>
  </si>
  <si>
    <t>ОАО "Минудобрения"</t>
  </si>
  <si>
    <t>3627000397</t>
  </si>
  <si>
    <t>997350001</t>
  </si>
  <si>
    <t>Семилукский муниципальный район</t>
  </si>
  <si>
    <t>Городское поселение - город Семилуки</t>
  </si>
  <si>
    <t>20649101</t>
  </si>
  <si>
    <t>ЗАО "Концерн "Росогнеупоры"</t>
  </si>
  <si>
    <t>7118100073</t>
  </si>
  <si>
    <t>362801001</t>
  </si>
  <si>
    <t>ООО "Электротехническое управление", Семилуки</t>
  </si>
  <si>
    <t>3628010983</t>
  </si>
  <si>
    <t>Городское поселение - рабочий поселок Латная</t>
  </si>
  <si>
    <t>20649160</t>
  </si>
  <si>
    <t>ОАО "Латненский элеватор"</t>
  </si>
  <si>
    <t>3628000488</t>
  </si>
  <si>
    <t>ООО "ОгнеупорПром"</t>
  </si>
  <si>
    <t>3628017724</t>
  </si>
  <si>
    <t>Городское поселение - рабочий поселок Стрелица</t>
  </si>
  <si>
    <t>20649165</t>
  </si>
  <si>
    <t>ОАО "Воронежское рудоуправление"</t>
  </si>
  <si>
    <t>3628000953</t>
  </si>
  <si>
    <t>1.4.1</t>
  </si>
  <si>
    <t>1.4.2</t>
  </si>
  <si>
    <t>1.4.3</t>
  </si>
  <si>
    <t>1.4.4</t>
  </si>
  <si>
    <t>март 2015</t>
  </si>
  <si>
    <t>апрель 2015</t>
  </si>
  <si>
    <t>май 2015</t>
  </si>
  <si>
    <t>июль 2015</t>
  </si>
  <si>
    <t>0,65</t>
  </si>
  <si>
    <t>км</t>
  </si>
  <si>
    <t>0,25</t>
  </si>
  <si>
    <t>МВА</t>
  </si>
  <si>
    <t>0,70</t>
  </si>
  <si>
    <t>Разработка проектной и рабочей документации, строительство ВЛ- 10кВ  ул. Ахматовой</t>
  </si>
  <si>
    <t>Разработка проектной и рабочей документации, строительство  КТП - 250кВА 10/0,4кВ ул. Ахматовой</t>
  </si>
  <si>
    <t>Разработка проектной и рабочей документации, строительство ВЛ- 10кВ  ул. Шереметовка</t>
  </si>
  <si>
    <t>Разработка проектной и рабочей документации, строительство  КТП - 250кВА 10/0,4кВ ул. Шереметовка</t>
  </si>
</sst>
</file>

<file path=xl/styles.xml><?xml version="1.0" encoding="utf-8"?>
<styleSheet xmlns="http://schemas.openxmlformats.org/spreadsheetml/2006/main">
  <numFmts count="1">
    <numFmt numFmtId="166" formatCode="&quot;$&quot;#,##0_);[Red]\(&quot;$&quot;#,##0\)"/>
  </numFmts>
  <fonts count="5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8"/>
      <name val="Verdana"/>
      <family val="2"/>
      <charset val="204"/>
    </font>
    <font>
      <b/>
      <sz val="10"/>
      <color indexed="8"/>
      <name val="Tahoma"/>
      <family val="2"/>
      <charset val="204"/>
    </font>
    <font>
      <sz val="9"/>
      <name val="Tahoma"/>
      <family val="2"/>
      <charset val="204"/>
    </font>
    <font>
      <u/>
      <sz val="10"/>
      <color indexed="12"/>
      <name val="Arial Cyr"/>
      <charset val="204"/>
    </font>
    <font>
      <sz val="8"/>
      <name val="Verdan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9"/>
      <color indexed="22"/>
      <name val="Tahoma"/>
      <family val="2"/>
      <charset val="204"/>
    </font>
    <font>
      <u/>
      <sz val="10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81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color indexed="9"/>
      <name val="Tahoma"/>
      <family val="2"/>
      <charset val="204"/>
    </font>
    <font>
      <b/>
      <sz val="1"/>
      <color indexed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49" fontId="0" fillId="0" borderId="0" applyBorder="0">
      <alignment vertical="top"/>
    </xf>
    <xf numFmtId="0" fontId="2" fillId="0" borderId="0"/>
    <xf numFmtId="166" fontId="3" fillId="0" borderId="0" applyFont="0" applyFill="0" applyBorder="0" applyAlignment="0" applyProtection="0"/>
    <xf numFmtId="0" fontId="25" fillId="0" borderId="0" applyFill="0" applyBorder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0" fontId="13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2" applyBorder="0">
      <alignment horizontal="center" vertical="center" wrapText="1"/>
    </xf>
    <xf numFmtId="0" fontId="10" fillId="0" borderId="0"/>
    <xf numFmtId="0" fontId="1" fillId="0" borderId="0"/>
    <xf numFmtId="49" fontId="5" fillId="0" borderId="0" applyBorder="0">
      <alignment vertical="top"/>
    </xf>
    <xf numFmtId="0" fontId="12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40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6" borderId="27" applyNumberFormat="0" applyAlignment="0" applyProtection="0"/>
    <xf numFmtId="0" fontId="43" fillId="16" borderId="28" applyNumberFormat="0" applyAlignment="0" applyProtection="0"/>
    <xf numFmtId="0" fontId="44" fillId="0" borderId="29" applyNumberFormat="0" applyFill="0" applyAlignment="0" applyProtection="0"/>
    <xf numFmtId="0" fontId="45" fillId="17" borderId="30" applyNumberFormat="0" applyAlignment="0" applyProtection="0"/>
    <xf numFmtId="0" fontId="46" fillId="0" borderId="0" applyNumberFormat="0" applyFill="0" applyBorder="0" applyAlignment="0" applyProtection="0"/>
    <xf numFmtId="0" fontId="5" fillId="18" borderId="31" applyNumberFormat="0" applyFont="0" applyAlignment="0" applyProtection="0"/>
    <xf numFmtId="0" fontId="47" fillId="0" borderId="0" applyNumberFormat="0" applyFill="0" applyBorder="0" applyAlignment="0" applyProtection="0"/>
    <xf numFmtId="0" fontId="48" fillId="0" borderId="32" applyNumberFormat="0" applyFill="0" applyAlignment="0" applyProtection="0"/>
    <xf numFmtId="0" fontId="49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49" fillId="42" borderId="0" applyNumberFormat="0" applyBorder="0" applyAlignment="0" applyProtection="0"/>
  </cellStyleXfs>
  <cellXfs count="177">
    <xf numFmtId="49" fontId="0" fillId="0" borderId="0" xfId="0">
      <alignment vertical="top"/>
    </xf>
    <xf numFmtId="0" fontId="14" fillId="3" borderId="3" xfId="23" applyNumberFormat="1" applyFont="1" applyFill="1" applyBorder="1" applyAlignment="1" applyProtection="1">
      <alignment horizontal="right"/>
    </xf>
    <xf numFmtId="49" fontId="29" fillId="0" borderId="0" xfId="11" applyNumberFormat="1" applyFont="1" applyBorder="1" applyAlignment="1" applyProtection="1">
      <alignment horizontal="left" vertical="center"/>
    </xf>
    <xf numFmtId="49" fontId="0" fillId="0" borderId="0" xfId="0" applyFill="1" applyBorder="1" applyProtection="1">
      <alignment vertical="top"/>
    </xf>
    <xf numFmtId="49" fontId="7" fillId="0" borderId="0" xfId="0" applyFont="1" applyFill="1" applyBorder="1" applyAlignment="1" applyProtection="1">
      <alignment horizontal="left" vertical="top"/>
    </xf>
    <xf numFmtId="49" fontId="7" fillId="0" borderId="0" xfId="0" applyFont="1" applyFill="1" applyBorder="1" applyAlignment="1" applyProtection="1">
      <alignment horizontal="center" vertical="top"/>
    </xf>
    <xf numFmtId="2" fontId="7" fillId="0" borderId="0" xfId="22" applyNumberFormat="1" applyFont="1" applyFill="1" applyBorder="1" applyAlignment="1" applyProtection="1">
      <alignment horizontal="center" vertical="center" wrapText="1"/>
    </xf>
    <xf numFmtId="0" fontId="7" fillId="0" borderId="0" xfId="22" applyFont="1" applyFill="1" applyBorder="1" applyAlignment="1" applyProtection="1">
      <alignment horizontal="center" vertical="center" wrapText="1"/>
    </xf>
    <xf numFmtId="0" fontId="14" fillId="3" borderId="0" xfId="23" applyNumberFormat="1" applyFont="1" applyFill="1" applyBorder="1" applyAlignment="1" applyProtection="1">
      <alignment horizontal="right"/>
    </xf>
    <xf numFmtId="49" fontId="7" fillId="4" borderId="5" xfId="15" applyFont="1" applyFill="1" applyBorder="1" applyAlignment="1" applyProtection="1">
      <alignment horizontal="center" vertical="center"/>
    </xf>
    <xf numFmtId="49" fontId="0" fillId="5" borderId="5" xfId="0" applyFill="1" applyBorder="1" applyAlignment="1" applyProtection="1">
      <alignment horizontal="center" vertical="center"/>
      <protection locked="0"/>
    </xf>
    <xf numFmtId="49" fontId="14" fillId="6" borderId="5" xfId="22" applyNumberFormat="1" applyFont="1" applyFill="1" applyBorder="1" applyAlignment="1" applyProtection="1">
      <alignment wrapText="1"/>
      <protection locked="0"/>
    </xf>
    <xf numFmtId="4" fontId="5" fillId="6" borderId="6" xfId="22" applyNumberFormat="1" applyFont="1" applyFill="1" applyBorder="1" applyAlignment="1" applyProtection="1">
      <alignment horizontal="center" vertical="center" wrapText="1"/>
      <protection locked="0"/>
    </xf>
    <xf numFmtId="49" fontId="5" fillId="7" borderId="7" xfId="22" applyNumberFormat="1" applyFont="1" applyFill="1" applyBorder="1" applyAlignment="1" applyProtection="1">
      <alignment wrapText="1"/>
    </xf>
    <xf numFmtId="49" fontId="5" fillId="0" borderId="5" xfId="22" applyNumberFormat="1" applyFont="1" applyFill="1" applyBorder="1" applyAlignment="1" applyProtection="1">
      <alignment wrapText="1"/>
    </xf>
    <xf numFmtId="4" fontId="5" fillId="6" borderId="5" xfId="22" applyNumberFormat="1" applyFont="1" applyFill="1" applyBorder="1" applyAlignment="1" applyProtection="1">
      <alignment horizontal="center" vertical="center" wrapText="1"/>
      <protection locked="0"/>
    </xf>
    <xf numFmtId="49" fontId="5" fillId="8" borderId="5" xfId="22" applyNumberFormat="1" applyFont="1" applyFill="1" applyBorder="1" applyAlignment="1" applyProtection="1">
      <alignment horizontal="center" vertical="center" wrapText="1"/>
    </xf>
    <xf numFmtId="49" fontId="5" fillId="5" borderId="5" xfId="22" applyNumberFormat="1" applyFont="1" applyFill="1" applyBorder="1" applyAlignment="1" applyProtection="1">
      <alignment horizontal="left" vertical="center" wrapText="1" indent="2"/>
      <protection locked="0"/>
    </xf>
    <xf numFmtId="49" fontId="18" fillId="7" borderId="8" xfId="11" applyNumberFormat="1" applyFont="1" applyFill="1" applyBorder="1" applyAlignment="1" applyProtection="1">
      <alignment horizontal="left" vertical="center" wrapText="1" indent="1"/>
    </xf>
    <xf numFmtId="49" fontId="5" fillId="7" borderId="6" xfId="22" applyNumberFormat="1" applyFont="1" applyFill="1" applyBorder="1" applyAlignment="1" applyProtection="1">
      <alignment horizontal="center" vertical="center"/>
    </xf>
    <xf numFmtId="49" fontId="5" fillId="7" borderId="7" xfId="22" applyNumberFormat="1" applyFont="1" applyFill="1" applyBorder="1" applyAlignment="1" applyProtection="1">
      <alignment horizontal="center" vertical="center" wrapText="1"/>
    </xf>
    <xf numFmtId="2" fontId="5" fillId="7" borderId="8" xfId="22" applyNumberFormat="1" applyFont="1" applyFill="1" applyBorder="1" applyAlignment="1" applyProtection="1">
      <alignment horizontal="center" vertical="center" wrapText="1"/>
    </xf>
    <xf numFmtId="0" fontId="5" fillId="7" borderId="8" xfId="22" applyFont="1" applyFill="1" applyBorder="1" applyAlignment="1" applyProtection="1">
      <alignment horizontal="center" vertical="center" wrapText="1"/>
    </xf>
    <xf numFmtId="49" fontId="5" fillId="7" borderId="8" xfId="22" applyNumberFormat="1" applyFont="1" applyFill="1" applyBorder="1" applyAlignment="1" applyProtection="1">
      <alignment horizontal="left" vertical="center" wrapText="1" indent="1"/>
    </xf>
    <xf numFmtId="49" fontId="32" fillId="7" borderId="6" xfId="22" applyNumberFormat="1" applyFont="1" applyFill="1" applyBorder="1" applyAlignment="1" applyProtection="1">
      <alignment horizontal="center" vertical="center"/>
    </xf>
    <xf numFmtId="49" fontId="5" fillId="0" borderId="5" xfId="22" applyNumberFormat="1" applyFont="1" applyFill="1" applyBorder="1" applyAlignment="1" applyProtection="1">
      <alignment horizontal="center" vertical="center" wrapText="1"/>
    </xf>
    <xf numFmtId="49" fontId="7" fillId="9" borderId="7" xfId="0" applyFont="1" applyFill="1" applyBorder="1" applyAlignment="1" applyProtection="1">
      <alignment horizontal="left" vertical="center" indent="1"/>
    </xf>
    <xf numFmtId="49" fontId="7" fillId="9" borderId="8" xfId="0" applyFont="1" applyFill="1" applyBorder="1" applyAlignment="1" applyProtection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left" vertical="center" indent="1"/>
    </xf>
    <xf numFmtId="0" fontId="5" fillId="5" borderId="5" xfId="22" applyNumberFormat="1" applyFont="1" applyFill="1" applyBorder="1" applyAlignment="1" applyProtection="1">
      <alignment horizontal="center" vertical="center"/>
      <protection locked="0"/>
    </xf>
    <xf numFmtId="0" fontId="5" fillId="8" borderId="5" xfId="22" applyNumberFormat="1" applyFont="1" applyFill="1" applyBorder="1" applyAlignment="1" applyProtection="1">
      <alignment horizontal="center" vertical="center" wrapText="1"/>
    </xf>
    <xf numFmtId="0" fontId="5" fillId="0" borderId="5" xfId="22" applyNumberFormat="1" applyFont="1" applyFill="1" applyBorder="1" applyAlignment="1" applyProtection="1">
      <alignment horizontal="center" vertical="center"/>
    </xf>
    <xf numFmtId="0" fontId="27" fillId="0" borderId="0" xfId="22" applyNumberFormat="1" applyFont="1" applyBorder="1" applyAlignment="1" applyProtection="1">
      <alignment horizontal="center" vertical="center"/>
    </xf>
    <xf numFmtId="0" fontId="7" fillId="0" borderId="7" xfId="22" applyFont="1" applyFill="1" applyBorder="1" applyAlignment="1" applyProtection="1">
      <alignment horizontal="center" vertical="center" wrapText="1"/>
    </xf>
    <xf numFmtId="0" fontId="5" fillId="0" borderId="8" xfId="22" applyFont="1" applyFill="1" applyBorder="1" applyAlignment="1" applyProtection="1">
      <alignment horizontal="left" vertical="center" indent="1"/>
    </xf>
    <xf numFmtId="49" fontId="7" fillId="7" borderId="7" xfId="0" applyFont="1" applyFill="1" applyBorder="1" applyProtection="1">
      <alignment vertical="top"/>
    </xf>
    <xf numFmtId="49" fontId="7" fillId="7" borderId="8" xfId="0" applyFont="1" applyFill="1" applyBorder="1" applyProtection="1">
      <alignment vertical="top"/>
    </xf>
    <xf numFmtId="49" fontId="33" fillId="7" borderId="8" xfId="0" applyFont="1" applyFill="1" applyBorder="1" applyAlignment="1" applyProtection="1">
      <alignment horizontal="left" vertical="center" indent="1"/>
    </xf>
    <xf numFmtId="49" fontId="7" fillId="7" borderId="6" xfId="0" applyFont="1" applyFill="1" applyBorder="1" applyProtection="1">
      <alignment vertical="top"/>
    </xf>
    <xf numFmtId="49" fontId="5" fillId="6" borderId="5" xfId="22" applyNumberFormat="1" applyFont="1" applyFill="1" applyBorder="1" applyAlignment="1" applyProtection="1">
      <alignment horizontal="center" vertical="center" wrapText="1"/>
      <protection locked="0"/>
    </xf>
    <xf numFmtId="2" fontId="5" fillId="8" borderId="5" xfId="22" applyNumberFormat="1" applyFont="1" applyFill="1" applyBorder="1" applyAlignment="1" applyProtection="1">
      <alignment horizontal="center" vertical="center" wrapText="1"/>
    </xf>
    <xf numFmtId="0" fontId="5" fillId="0" borderId="5" xfId="22" applyFont="1" applyFill="1" applyBorder="1" applyAlignment="1" applyProtection="1">
      <alignment horizontal="center" vertical="center" wrapText="1"/>
    </xf>
    <xf numFmtId="49" fontId="5" fillId="0" borderId="5" xfId="22" applyNumberFormat="1" applyFont="1" applyFill="1" applyBorder="1" applyAlignment="1" applyProtection="1">
      <alignment horizontal="left" vertical="center" wrapText="1" indent="1"/>
    </xf>
    <xf numFmtId="49" fontId="5" fillId="0" borderId="5" xfId="22" applyNumberFormat="1" applyFont="1" applyFill="1" applyBorder="1" applyAlignment="1" applyProtection="1">
      <alignment horizontal="center" vertical="center"/>
    </xf>
    <xf numFmtId="49" fontId="7" fillId="6" borderId="5" xfId="22" applyNumberFormat="1" applyFont="1" applyFill="1" applyBorder="1" applyAlignment="1" applyProtection="1">
      <alignment horizontal="center" vertical="center" wrapText="1"/>
      <protection locked="0"/>
    </xf>
    <xf numFmtId="2" fontId="7" fillId="8" borderId="5" xfId="22" applyNumberFormat="1" applyFont="1" applyFill="1" applyBorder="1" applyAlignment="1" applyProtection="1">
      <alignment horizontal="center" vertical="center" wrapText="1"/>
    </xf>
    <xf numFmtId="49" fontId="7" fillId="0" borderId="5" xfId="22" applyNumberFormat="1" applyFont="1" applyFill="1" applyBorder="1" applyAlignment="1" applyProtection="1">
      <alignment horizontal="left" vertical="center" wrapText="1"/>
    </xf>
    <xf numFmtId="49" fontId="7" fillId="0" borderId="5" xfId="22" applyNumberFormat="1" applyFont="1" applyFill="1" applyBorder="1" applyAlignment="1" applyProtection="1">
      <alignment horizontal="center" vertical="center"/>
    </xf>
    <xf numFmtId="0" fontId="7" fillId="0" borderId="5" xfId="22" applyFont="1" applyFill="1" applyBorder="1" applyAlignment="1" applyProtection="1">
      <alignment horizontal="center" vertical="center" wrapText="1"/>
    </xf>
    <xf numFmtId="0" fontId="27" fillId="0" borderId="4" xfId="22" applyNumberFormat="1" applyFont="1" applyFill="1" applyBorder="1" applyAlignment="1" applyProtection="1">
      <alignment horizontal="center" vertical="center"/>
    </xf>
    <xf numFmtId="49" fontId="0" fillId="0" borderId="8" xfId="0" applyFont="1" applyFill="1" applyBorder="1" applyAlignment="1" applyProtection="1">
      <alignment horizontal="left" vertical="center" indent="1"/>
    </xf>
    <xf numFmtId="49" fontId="0" fillId="0" borderId="9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3" borderId="11" xfId="20" applyFont="1" applyFill="1" applyBorder="1" applyProtection="1">
      <alignment vertical="top"/>
    </xf>
    <xf numFmtId="49" fontId="14" fillId="3" borderId="3" xfId="20" applyFont="1" applyFill="1" applyBorder="1" applyProtection="1">
      <alignment vertical="top"/>
    </xf>
    <xf numFmtId="49" fontId="14" fillId="3" borderId="12" xfId="20" applyFont="1" applyFill="1" applyBorder="1" applyProtection="1">
      <alignment vertical="top"/>
    </xf>
    <xf numFmtId="0" fontId="14" fillId="3" borderId="9" xfId="23" applyFont="1" applyFill="1" applyBorder="1" applyAlignment="1" applyProtection="1">
      <alignment wrapText="1"/>
    </xf>
    <xf numFmtId="0" fontId="14" fillId="3" borderId="10" xfId="13" applyFont="1" applyFill="1" applyBorder="1" applyAlignment="1" applyProtection="1">
      <alignment wrapText="1"/>
    </xf>
    <xf numFmtId="49" fontId="14" fillId="0" borderId="9" xfId="20" applyFont="1" applyFill="1" applyBorder="1" applyProtection="1">
      <alignment vertical="top"/>
    </xf>
    <xf numFmtId="49" fontId="14" fillId="3" borderId="9" xfId="20" applyFont="1" applyFill="1" applyBorder="1" applyProtection="1">
      <alignment vertical="top"/>
    </xf>
    <xf numFmtId="49" fontId="14" fillId="3" borderId="10" xfId="20" applyFont="1" applyFill="1" applyBorder="1" applyProtection="1">
      <alignment vertical="top"/>
    </xf>
    <xf numFmtId="0" fontId="11" fillId="8" borderId="11" xfId="21" applyFont="1" applyFill="1" applyBorder="1" applyAlignment="1" applyProtection="1">
      <alignment horizontal="center" vertical="center"/>
    </xf>
    <xf numFmtId="0" fontId="11" fillId="6" borderId="11" xfId="24" applyFont="1" applyFill="1" applyBorder="1" applyAlignment="1" applyProtection="1">
      <alignment horizontal="center" vertical="center"/>
      <protection locked="0"/>
    </xf>
    <xf numFmtId="0" fontId="11" fillId="5" borderId="11" xfId="24" applyFont="1" applyFill="1" applyBorder="1" applyAlignment="1" applyProtection="1">
      <alignment horizontal="center" vertical="center"/>
      <protection locked="0"/>
    </xf>
    <xf numFmtId="0" fontId="14" fillId="3" borderId="9" xfId="24" applyFont="1" applyFill="1" applyBorder="1" applyProtection="1"/>
    <xf numFmtId="0" fontId="14" fillId="3" borderId="10" xfId="24" applyFont="1" applyFill="1" applyBorder="1" applyProtection="1"/>
    <xf numFmtId="0" fontId="14" fillId="3" borderId="13" xfId="24" applyFont="1" applyFill="1" applyBorder="1" applyProtection="1"/>
    <xf numFmtId="0" fontId="14" fillId="3" borderId="4" xfId="24" applyFont="1" applyFill="1" applyBorder="1" applyProtection="1"/>
    <xf numFmtId="0" fontId="14" fillId="3" borderId="14" xfId="24" applyFont="1" applyFill="1" applyBorder="1" applyProtection="1"/>
    <xf numFmtId="49" fontId="0" fillId="0" borderId="0" xfId="0" applyNumberFormat="1" applyProtection="1">
      <alignment vertical="top"/>
    </xf>
    <xf numFmtId="49" fontId="0" fillId="0" borderId="0" xfId="0" applyProtection="1">
      <alignment vertical="top"/>
    </xf>
    <xf numFmtId="0" fontId="11" fillId="3" borderId="0" xfId="24" applyFont="1" applyFill="1" applyBorder="1" applyAlignment="1" applyProtection="1">
      <alignment vertical="center"/>
    </xf>
    <xf numFmtId="0" fontId="11" fillId="3" borderId="0" xfId="24" applyFont="1" applyFill="1" applyBorder="1" applyAlignment="1" applyProtection="1">
      <alignment horizontal="left" vertical="center" indent="1"/>
    </xf>
    <xf numFmtId="0" fontId="14" fillId="0" borderId="0" xfId="23" applyFont="1" applyAlignment="1" applyProtection="1">
      <alignment vertical="center" wrapText="1"/>
    </xf>
    <xf numFmtId="49" fontId="5" fillId="0" borderId="0" xfId="0" applyFont="1" applyProtection="1">
      <alignment vertical="top"/>
    </xf>
    <xf numFmtId="49" fontId="5" fillId="0" borderId="0" xfId="18" applyNumberFormat="1" applyProtection="1">
      <alignment vertical="top"/>
    </xf>
    <xf numFmtId="49" fontId="5" fillId="0" borderId="0" xfId="15" applyFont="1" applyProtection="1">
      <alignment vertical="top"/>
    </xf>
    <xf numFmtId="49" fontId="14" fillId="3" borderId="0" xfId="17" applyFont="1" applyFill="1" applyBorder="1" applyProtection="1">
      <alignment vertical="top"/>
    </xf>
    <xf numFmtId="49" fontId="14" fillId="0" borderId="0" xfId="17" applyFont="1" applyProtection="1">
      <alignment vertical="top"/>
    </xf>
    <xf numFmtId="49" fontId="14" fillId="3" borderId="0" xfId="20" applyFont="1" applyFill="1" applyBorder="1" applyProtection="1">
      <alignment vertical="top"/>
    </xf>
    <xf numFmtId="49" fontId="14" fillId="0" borderId="0" xfId="20" applyFont="1" applyProtection="1">
      <alignment vertical="top"/>
    </xf>
    <xf numFmtId="0" fontId="14" fillId="3" borderId="0" xfId="24" applyFont="1" applyFill="1" applyBorder="1" applyAlignment="1" applyProtection="1">
      <alignment vertical="center"/>
    </xf>
    <xf numFmtId="0" fontId="11" fillId="3" borderId="0" xfId="24" applyFont="1" applyFill="1" applyBorder="1" applyAlignment="1" applyProtection="1">
      <alignment horizontal="center" vertical="center"/>
    </xf>
    <xf numFmtId="0" fontId="14" fillId="3" borderId="0" xfId="24" applyFont="1" applyFill="1" applyBorder="1" applyAlignment="1" applyProtection="1">
      <alignment horizontal="center" vertical="center"/>
    </xf>
    <xf numFmtId="0" fontId="11" fillId="3" borderId="0" xfId="24" quotePrefix="1" applyFont="1" applyFill="1" applyBorder="1" applyAlignment="1" applyProtection="1">
      <alignment horizontal="center" vertical="center"/>
    </xf>
    <xf numFmtId="0" fontId="14" fillId="3" borderId="0" xfId="24" applyFont="1" applyFill="1" applyBorder="1" applyAlignment="1" applyProtection="1">
      <alignment horizontal="left" vertical="center"/>
    </xf>
    <xf numFmtId="0" fontId="14" fillId="0" borderId="0" xfId="13" applyFont="1" applyAlignment="1" applyProtection="1">
      <alignment wrapText="1"/>
    </xf>
    <xf numFmtId="0" fontId="14" fillId="3" borderId="0" xfId="13" applyFont="1" applyFill="1" applyBorder="1" applyAlignment="1" applyProtection="1">
      <alignment wrapText="1"/>
    </xf>
    <xf numFmtId="0" fontId="14" fillId="0" borderId="0" xfId="23" applyFont="1" applyAlignment="1" applyProtection="1">
      <alignment wrapText="1"/>
    </xf>
    <xf numFmtId="49" fontId="15" fillId="3" borderId="0" xfId="19" applyFont="1" applyFill="1" applyBorder="1" applyAlignment="1" applyProtection="1">
      <alignment horizontal="left" vertical="center" indent="2"/>
    </xf>
    <xf numFmtId="49" fontId="14" fillId="0" borderId="0" xfId="20" applyFont="1" applyFill="1" applyProtection="1">
      <alignment vertical="top"/>
    </xf>
    <xf numFmtId="49" fontId="14" fillId="0" borderId="0" xfId="20" applyFont="1" applyFill="1" applyBorder="1" applyProtection="1">
      <alignment vertical="top"/>
    </xf>
    <xf numFmtId="49" fontId="0" fillId="0" borderId="0" xfId="0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49" fontId="14" fillId="3" borderId="0" xfId="17" applyFont="1" applyFill="1" applyBorder="1" applyAlignment="1" applyProtection="1">
      <alignment horizontal="right"/>
    </xf>
    <xf numFmtId="0" fontId="11" fillId="3" borderId="0" xfId="24" applyFont="1" applyFill="1" applyBorder="1" applyAlignment="1" applyProtection="1">
      <alignment horizontal="left" vertical="center"/>
    </xf>
    <xf numFmtId="0" fontId="5" fillId="0" borderId="0" xfId="14" applyFont="1" applyFill="1" applyBorder="1" applyAlignment="1" applyProtection="1">
      <alignment horizontal="center" vertical="center" wrapText="1"/>
    </xf>
    <xf numFmtId="0" fontId="5" fillId="0" borderId="0" xfId="14" applyFont="1" applyFill="1" applyBorder="1" applyAlignment="1" applyProtection="1">
      <alignment horizontal="center" vertical="center"/>
    </xf>
    <xf numFmtId="0" fontId="22" fillId="0" borderId="0" xfId="14" applyFont="1" applyFill="1" applyBorder="1" applyAlignment="1" applyProtection="1">
      <alignment horizontal="center" vertical="center" wrapText="1"/>
    </xf>
    <xf numFmtId="0" fontId="22" fillId="0" borderId="0" xfId="14" applyFont="1" applyFill="1" applyBorder="1" applyAlignment="1" applyProtection="1">
      <alignment horizontal="center" vertical="center"/>
    </xf>
    <xf numFmtId="49" fontId="0" fillId="0" borderId="0" xfId="0" applyAlignment="1" applyProtection="1">
      <alignment vertical="center"/>
    </xf>
    <xf numFmtId="49" fontId="0" fillId="0" borderId="0" xfId="0" applyAlignment="1">
      <alignment vertical="center"/>
    </xf>
    <xf numFmtId="49" fontId="7" fillId="10" borderId="0" xfId="0" applyFont="1" applyFill="1" applyAlignment="1" applyProtection="1">
      <alignment horizontal="center" vertical="center"/>
    </xf>
    <xf numFmtId="49" fontId="16" fillId="11" borderId="0" xfId="0" applyFont="1" applyFill="1" applyAlignment="1" applyProtection="1">
      <alignment horizontal="center" vertical="center"/>
    </xf>
    <xf numFmtId="0" fontId="0" fillId="12" borderId="0" xfId="0" applyNumberFormat="1" applyFill="1" applyAlignment="1" applyProtection="1">
      <alignment horizontal="right" vertical="center"/>
    </xf>
    <xf numFmtId="49" fontId="0" fillId="0" borderId="0" xfId="0" applyBorder="1" applyAlignment="1" applyProtection="1">
      <alignment vertical="center"/>
    </xf>
    <xf numFmtId="49" fontId="0" fillId="0" borderId="0" xfId="0" applyFill="1" applyBorder="1" applyAlignment="1" applyProtection="1">
      <alignment vertical="center"/>
    </xf>
    <xf numFmtId="2" fontId="5" fillId="0" borderId="0" xfId="14" applyNumberFormat="1" applyFont="1" applyFill="1" applyBorder="1" applyAlignment="1" applyProtection="1">
      <alignment horizontal="right" vertical="center"/>
    </xf>
    <xf numFmtId="2" fontId="22" fillId="0" borderId="0" xfId="14" applyNumberFormat="1" applyFont="1" applyFill="1" applyBorder="1" applyAlignment="1" applyProtection="1">
      <alignment horizontal="right" vertical="center"/>
    </xf>
    <xf numFmtId="49" fontId="7" fillId="0" borderId="0" xfId="0" applyFont="1" applyProtection="1">
      <alignment vertical="top"/>
    </xf>
    <xf numFmtId="49" fontId="34" fillId="0" borderId="0" xfId="0" applyFont="1" applyAlignment="1" applyProtection="1">
      <alignment horizontal="left" vertical="center"/>
    </xf>
    <xf numFmtId="49" fontId="34" fillId="0" borderId="0" xfId="0" applyFont="1" applyAlignment="1" applyProtection="1">
      <alignment horizontal="left" vertical="center" wrapText="1"/>
    </xf>
    <xf numFmtId="49" fontId="7" fillId="0" borderId="0" xfId="0" applyFont="1" applyAlignment="1" applyProtection="1">
      <alignment horizontal="center" vertical="center" wrapText="1"/>
    </xf>
    <xf numFmtId="49" fontId="7" fillId="10" borderId="0" xfId="0" applyFont="1" applyFill="1" applyAlignment="1" applyProtection="1">
      <alignment horizontal="left" vertical="center"/>
      <protection locked="0"/>
    </xf>
    <xf numFmtId="49" fontId="18" fillId="0" borderId="0" xfId="11" applyNumberFormat="1" applyFont="1" applyBorder="1" applyAlignment="1" applyProtection="1">
      <alignment horizontal="right" vertical="center"/>
    </xf>
    <xf numFmtId="0" fontId="21" fillId="0" borderId="0" xfId="16" applyFont="1" applyBorder="1" applyAlignment="1" applyProtection="1">
      <alignment horizontal="left"/>
    </xf>
    <xf numFmtId="0" fontId="11" fillId="0" borderId="0" xfId="16" applyFont="1" applyBorder="1" applyAlignment="1" applyProtection="1">
      <alignment horizontal="left" indent="8"/>
    </xf>
    <xf numFmtId="0" fontId="11" fillId="0" borderId="0" xfId="16" applyFont="1" applyBorder="1" applyAlignment="1" applyProtection="1">
      <alignment horizontal="left" indent="1"/>
    </xf>
    <xf numFmtId="49" fontId="0" fillId="0" borderId="0" xfId="0" applyAlignment="1" applyProtection="1">
      <alignment horizontal="left" vertical="center" indent="1"/>
    </xf>
    <xf numFmtId="49" fontId="0" fillId="0" borderId="0" xfId="0" applyBorder="1" applyProtection="1">
      <alignment vertical="top"/>
    </xf>
    <xf numFmtId="49" fontId="7" fillId="0" borderId="0" xfId="0" applyFont="1" applyFill="1" applyProtection="1">
      <alignment vertical="top"/>
    </xf>
    <xf numFmtId="0" fontId="7" fillId="0" borderId="0" xfId="22" applyFont="1" applyBorder="1" applyAlignment="1" applyProtection="1"/>
    <xf numFmtId="0" fontId="7" fillId="0" borderId="0" xfId="22" applyFont="1" applyBorder="1" applyAlignment="1" applyProtection="1">
      <alignment horizontal="left" wrapText="1"/>
    </xf>
    <xf numFmtId="0" fontId="7" fillId="0" borderId="0" xfId="22" applyFont="1" applyBorder="1" applyAlignment="1" applyProtection="1">
      <alignment wrapText="1"/>
    </xf>
    <xf numFmtId="49" fontId="7" fillId="0" borderId="0" xfId="0" applyFont="1" applyBorder="1" applyProtection="1">
      <alignment vertical="top"/>
    </xf>
    <xf numFmtId="49" fontId="7" fillId="0" borderId="0" xfId="0" applyFont="1" applyBorder="1" applyAlignment="1" applyProtection="1">
      <alignment vertical="top"/>
    </xf>
    <xf numFmtId="0" fontId="0" fillId="0" borderId="0" xfId="22" applyNumberFormat="1" applyFont="1" applyFill="1" applyBorder="1" applyAlignment="1" applyProtection="1">
      <alignment horizontal="left" vertical="center" indent="1"/>
    </xf>
    <xf numFmtId="0" fontId="7" fillId="0" borderId="0" xfId="22" applyNumberFormat="1" applyFont="1" applyFill="1" applyBorder="1" applyAlignment="1" applyProtection="1">
      <alignment horizontal="left" vertical="top"/>
    </xf>
    <xf numFmtId="49" fontId="7" fillId="0" borderId="0" xfId="0" applyFont="1" applyAlignment="1" applyProtection="1">
      <alignment vertical="top"/>
    </xf>
    <xf numFmtId="0" fontId="0" fillId="0" borderId="0" xfId="0" applyNumberFormat="1" applyBorder="1" applyAlignment="1" applyProtection="1">
      <alignment horizontal="left" vertical="center" indent="1"/>
    </xf>
    <xf numFmtId="49" fontId="7" fillId="0" borderId="0" xfId="0" applyFont="1" applyBorder="1" applyAlignment="1" applyProtection="1">
      <alignment horizontal="left" vertical="top"/>
    </xf>
    <xf numFmtId="49" fontId="7" fillId="0" borderId="0" xfId="0" applyFont="1" applyBorder="1" applyAlignment="1" applyProtection="1">
      <alignment horizontal="center" vertical="top"/>
    </xf>
    <xf numFmtId="0" fontId="0" fillId="0" borderId="0" xfId="0" applyNumberFormat="1" applyFont="1" applyBorder="1" applyAlignment="1" applyProtection="1">
      <alignment horizontal="left" vertical="center" indent="1"/>
    </xf>
    <xf numFmtId="49" fontId="7" fillId="0" borderId="0" xfId="0" applyFont="1" applyAlignment="1" applyProtection="1">
      <alignment horizontal="center" vertical="top"/>
    </xf>
    <xf numFmtId="49" fontId="7" fillId="0" borderId="0" xfId="0" applyFont="1" applyAlignment="1" applyProtection="1">
      <alignment horizontal="left" vertical="top"/>
    </xf>
    <xf numFmtId="49" fontId="7" fillId="0" borderId="0" xfId="0" applyFont="1" applyFill="1" applyBorder="1" applyProtection="1">
      <alignment vertical="top"/>
    </xf>
    <xf numFmtId="49" fontId="7" fillId="0" borderId="0" xfId="0" applyFont="1" applyFill="1" applyBorder="1" applyAlignment="1" applyProtection="1">
      <alignment vertical="top"/>
    </xf>
    <xf numFmtId="49" fontId="18" fillId="0" borderId="0" xfId="11" applyNumberFormat="1" applyFont="1" applyFill="1" applyBorder="1" applyAlignment="1" applyProtection="1">
      <alignment horizontal="right" vertical="center"/>
    </xf>
    <xf numFmtId="49" fontId="33" fillId="0" borderId="0" xfId="22" applyNumberFormat="1" applyFont="1" applyFill="1" applyBorder="1" applyAlignment="1" applyProtection="1">
      <alignment horizontal="center" vertical="center" wrapText="1"/>
    </xf>
    <xf numFmtId="49" fontId="7" fillId="10" borderId="0" xfId="0" applyFont="1" applyFill="1" applyAlignment="1" applyProtection="1">
      <alignment horizontal="center" vertical="center"/>
      <protection locked="0"/>
    </xf>
    <xf numFmtId="49" fontId="0" fillId="0" borderId="0" xfId="0" applyAlignment="1" applyProtection="1">
      <alignment vertical="center" wrapText="1"/>
    </xf>
    <xf numFmtId="49" fontId="7" fillId="10" borderId="0" xfId="0" applyNumberFormat="1" applyFont="1" applyFill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vertical="center"/>
    </xf>
    <xf numFmtId="49" fontId="0" fillId="0" borderId="15" xfId="0" applyNumberFormat="1" applyFill="1" applyBorder="1" applyAlignment="1" applyProtection="1">
      <alignment horizontal="center" vertical="center"/>
    </xf>
    <xf numFmtId="49" fontId="0" fillId="0" borderId="16" xfId="0" applyFill="1" applyBorder="1" applyAlignment="1" applyProtection="1">
      <alignment vertical="center"/>
    </xf>
    <xf numFmtId="49" fontId="0" fillId="0" borderId="17" xfId="0" applyNumberFormat="1" applyFill="1" applyBorder="1" applyAlignment="1" applyProtection="1">
      <alignment horizontal="center" vertical="center"/>
    </xf>
    <xf numFmtId="49" fontId="0" fillId="0" borderId="18" xfId="0" applyFill="1" applyBorder="1" applyAlignment="1" applyProtection="1">
      <alignment vertical="center"/>
    </xf>
    <xf numFmtId="49" fontId="0" fillId="9" borderId="17" xfId="0" applyNumberFormat="1" applyFill="1" applyBorder="1" applyAlignment="1" applyProtection="1">
      <alignment horizontal="center" vertical="center"/>
    </xf>
    <xf numFmtId="49" fontId="0" fillId="9" borderId="18" xfId="0" applyFill="1" applyBorder="1" applyProtection="1">
      <alignment vertical="top"/>
    </xf>
    <xf numFmtId="49" fontId="0" fillId="0" borderId="18" xfId="0" applyFill="1" applyBorder="1" applyProtection="1">
      <alignment vertical="top"/>
    </xf>
    <xf numFmtId="49" fontId="0" fillId="0" borderId="19" xfId="0" applyNumberFormat="1" applyFill="1" applyBorder="1" applyAlignment="1" applyProtection="1">
      <alignment horizontal="center" vertical="center"/>
    </xf>
    <xf numFmtId="49" fontId="0" fillId="0" borderId="20" xfId="0" applyFill="1" applyBorder="1" applyProtection="1">
      <alignment vertical="top"/>
    </xf>
    <xf numFmtId="49" fontId="0" fillId="0" borderId="20" xfId="0" applyFill="1" applyBorder="1" applyAlignment="1" applyProtection="1">
      <alignment vertical="center" wrapText="1"/>
    </xf>
    <xf numFmtId="49" fontId="0" fillId="0" borderId="21" xfId="0" applyNumberFormat="1" applyFill="1" applyBorder="1" applyAlignment="1" applyProtection="1">
      <alignment horizontal="center" vertical="center"/>
    </xf>
    <xf numFmtId="49" fontId="5" fillId="0" borderId="22" xfId="0" applyFont="1" applyFill="1" applyBorder="1" applyProtection="1">
      <alignment vertical="top"/>
    </xf>
    <xf numFmtId="0" fontId="31" fillId="7" borderId="8" xfId="22" applyFont="1" applyFill="1" applyBorder="1" applyAlignment="1" applyProtection="1">
      <alignment horizontal="center" wrapText="1"/>
    </xf>
    <xf numFmtId="0" fontId="0" fillId="0" borderId="0" xfId="0" applyNumberFormat="1" applyAlignment="1" applyProtection="1">
      <alignment horizontal="center" vertical="center" wrapText="1"/>
    </xf>
    <xf numFmtId="49" fontId="14" fillId="6" borderId="5" xfId="19" applyFont="1" applyFill="1" applyBorder="1" applyAlignment="1" applyProtection="1">
      <alignment horizontal="left" vertical="center" wrapText="1"/>
      <protection locked="0"/>
    </xf>
    <xf numFmtId="49" fontId="17" fillId="6" borderId="5" xfId="11" applyNumberFormat="1" applyFont="1" applyFill="1" applyBorder="1" applyAlignment="1" applyProtection="1">
      <alignment horizontal="left" vertical="center" wrapText="1"/>
      <protection locked="0"/>
    </xf>
    <xf numFmtId="0" fontId="15" fillId="3" borderId="0" xfId="23" applyNumberFormat="1" applyFont="1" applyFill="1" applyBorder="1" applyAlignment="1" applyProtection="1">
      <alignment horizontal="right" vertical="center" wrapText="1"/>
    </xf>
    <xf numFmtId="49" fontId="14" fillId="3" borderId="5" xfId="19" applyFont="1" applyFill="1" applyBorder="1" applyAlignment="1" applyProtection="1">
      <alignment horizontal="right" vertical="center"/>
    </xf>
    <xf numFmtId="0" fontId="15" fillId="0" borderId="8" xfId="21" applyFont="1" applyFill="1" applyBorder="1" applyAlignment="1" applyProtection="1">
      <alignment horizontal="center" vertical="center"/>
    </xf>
    <xf numFmtId="49" fontId="15" fillId="0" borderId="0" xfId="19" applyFont="1" applyBorder="1" applyAlignment="1" applyProtection="1">
      <alignment horizontal="center" vertical="center"/>
    </xf>
    <xf numFmtId="49" fontId="14" fillId="3" borderId="5" xfId="19" applyFont="1" applyFill="1" applyBorder="1" applyAlignment="1" applyProtection="1">
      <alignment horizontal="right" vertical="center" wrapText="1"/>
    </xf>
    <xf numFmtId="49" fontId="7" fillId="0" borderId="5" xfId="0" applyFont="1" applyFill="1" applyBorder="1" applyAlignment="1" applyProtection="1">
      <alignment horizontal="center" vertical="center" wrapText="1"/>
    </xf>
    <xf numFmtId="0" fontId="7" fillId="0" borderId="5" xfId="22" applyFont="1" applyFill="1" applyBorder="1" applyAlignment="1" applyProtection="1">
      <alignment horizontal="center" vertical="center" wrapText="1"/>
    </xf>
    <xf numFmtId="49" fontId="7" fillId="0" borderId="0" xfId="0" applyFont="1" applyAlignment="1" applyProtection="1">
      <alignment horizontal="left" vertical="top"/>
    </xf>
    <xf numFmtId="0" fontId="7" fillId="0" borderId="23" xfId="22" applyFont="1" applyFill="1" applyBorder="1" applyAlignment="1" applyProtection="1">
      <alignment horizontal="center" vertical="center" wrapText="1"/>
    </xf>
    <xf numFmtId="0" fontId="7" fillId="0" borderId="6" xfId="22" applyFont="1" applyFill="1" applyBorder="1" applyAlignment="1" applyProtection="1">
      <alignment horizontal="center" vertical="center" wrapText="1"/>
    </xf>
    <xf numFmtId="49" fontId="7" fillId="0" borderId="6" xfId="0" applyFont="1" applyFill="1" applyBorder="1" applyAlignment="1" applyProtection="1">
      <alignment horizontal="center" vertical="center" wrapText="1"/>
    </xf>
    <xf numFmtId="0" fontId="7" fillId="0" borderId="7" xfId="22" applyFont="1" applyFill="1" applyBorder="1" applyAlignment="1" applyProtection="1">
      <alignment horizontal="center" vertical="center" wrapText="1"/>
    </xf>
    <xf numFmtId="0" fontId="34" fillId="0" borderId="0" xfId="0" applyNumberFormat="1" applyFont="1" applyAlignment="1" applyProtection="1">
      <alignment horizontal="center" vertical="center" wrapText="1"/>
    </xf>
    <xf numFmtId="49" fontId="5" fillId="0" borderId="0" xfId="25" applyNumberFormat="1" applyFont="1" applyFill="1" applyBorder="1" applyAlignment="1" applyProtection="1">
      <alignment horizontal="center" vertical="center"/>
    </xf>
    <xf numFmtId="49" fontId="22" fillId="0" borderId="0" xfId="25" applyNumberFormat="1" applyFont="1" applyFill="1" applyBorder="1" applyAlignment="1" applyProtection="1">
      <alignment horizontal="center" vertical="center"/>
    </xf>
    <xf numFmtId="0" fontId="18" fillId="0" borderId="0" xfId="11" applyNumberFormat="1" applyFont="1" applyFill="1" applyBorder="1" applyAlignment="1" applyProtection="1">
      <alignment horizontal="center" vertical="center"/>
    </xf>
    <xf numFmtId="49" fontId="18" fillId="0" borderId="0" xfId="11" applyNumberFormat="1" applyFont="1" applyFill="1" applyBorder="1" applyAlignment="1" applyProtection="1">
      <alignment horizontal="center" vertical="center"/>
    </xf>
  </cellXfs>
  <cellStyles count="66">
    <cellStyle name=" 1" xfId="1"/>
    <cellStyle name="20% - Акцент1" xfId="43" builtinId="30" hidden="1"/>
    <cellStyle name="20% - Акцент2" xfId="47" builtinId="34" hidden="1"/>
    <cellStyle name="20% - Акцент3" xfId="51" builtinId="38" hidden="1"/>
    <cellStyle name="20% - Акцент4" xfId="55" builtinId="42" hidden="1"/>
    <cellStyle name="20% - Акцент5" xfId="59" builtinId="46" hidden="1"/>
    <cellStyle name="20% - Акцент6" xfId="63" builtinId="50" hidden="1"/>
    <cellStyle name="40% - Акцент1" xfId="44" builtinId="31" hidden="1"/>
    <cellStyle name="40% - Акцент2" xfId="48" builtinId="35" hidden="1"/>
    <cellStyle name="40% - Акцент3" xfId="52" builtinId="39" hidden="1"/>
    <cellStyle name="40% - Акцент4" xfId="56" builtinId="43" hidden="1"/>
    <cellStyle name="40% - Акцент5" xfId="60" builtinId="47" hidden="1"/>
    <cellStyle name="40% - Акцент6" xfId="64" builtinId="51" hidden="1"/>
    <cellStyle name="60% - Акцент1" xfId="45" builtinId="32" hidden="1"/>
    <cellStyle name="60% - Акцент2" xfId="49" builtinId="36" hidden="1"/>
    <cellStyle name="60% - Акцент3" xfId="53" builtinId="40" hidden="1"/>
    <cellStyle name="60% - Акцент4" xfId="57" builtinId="44" hidden="1"/>
    <cellStyle name="60% - Акцент5" xfId="61" builtinId="48" hidden="1"/>
    <cellStyle name="60% - Акцент6" xfId="65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42" builtinId="29" hidden="1"/>
    <cellStyle name="Акцент2" xfId="46" builtinId="33" hidden="1"/>
    <cellStyle name="Акцент3" xfId="50" builtinId="37" hidden="1"/>
    <cellStyle name="Акцент4" xfId="54" builtinId="41" hidden="1"/>
    <cellStyle name="Акцент5" xfId="58" builtinId="45" hidden="1"/>
    <cellStyle name="Акцент6" xfId="62" builtinId="49" hidden="1"/>
    <cellStyle name="Ввод " xfId="10" builtinId="20" customBuiltin="1"/>
    <cellStyle name="Вывод" xfId="34" builtinId="21" hidden="1"/>
    <cellStyle name="Вычисление" xfId="35" builtinId="22" hidden="1"/>
    <cellStyle name="Гиперссылка" xfId="11" builtinId="8"/>
    <cellStyle name="Заголовок 1" xfId="27" builtinId="16" hidden="1"/>
    <cellStyle name="Заголовок 2" xfId="28" builtinId="17" hidden="1"/>
    <cellStyle name="Заголовок 3" xfId="29" builtinId="18" hidden="1"/>
    <cellStyle name="Заголовок 4" xfId="30" builtinId="19" hidden="1"/>
    <cellStyle name="ЗаголовокСтолбца" xfId="12"/>
    <cellStyle name="Итог" xfId="41" builtinId="25" hidden="1"/>
    <cellStyle name="Контрольная ячейка" xfId="37" builtinId="23" hidden="1"/>
    <cellStyle name="Название" xfId="26" builtinId="15" hidden="1"/>
    <cellStyle name="Нейтральный" xfId="33" builtinId="28" hidden="1"/>
    <cellStyle name="Обычный" xfId="0" builtinId="0"/>
    <cellStyle name="Обычный_BALANCE.VODOSN.2008YEAR_JKK.33.VS.1.77" xfId="13"/>
    <cellStyle name="Обычный_FORM3.1" xfId="14"/>
    <cellStyle name="Обычный_GP.CALC.FINPOK(v1.0)" xfId="15"/>
    <cellStyle name="Обычный_KRU.TARIFF.TE.FACT(v0.5)_import_02.02" xfId="16"/>
    <cellStyle name="Обычный_OREP.JKH.POD.2010YEAR(v1.1)" xfId="17"/>
    <cellStyle name="Обычный_PREDEL.JKH.2010(v1.3)" xfId="18"/>
    <cellStyle name="Обычный_PRIL4.JKU.7.28(04.03.2009)" xfId="19"/>
    <cellStyle name="Обычный_TR.TARIFF.AUTO.P.M.2.16" xfId="20"/>
    <cellStyle name="Обычный_ЖКУ_проект3" xfId="21"/>
    <cellStyle name="Обычный_Инвестиции Сети Сбыты ЭСО" xfId="22"/>
    <cellStyle name="Обычный_Мониторинг инвестиций" xfId="23"/>
    <cellStyle name="Обычный_форма 1 водопровод для орг" xfId="24"/>
    <cellStyle name="Обычный_Форма3" xfId="25"/>
    <cellStyle name="Плохой" xfId="32" builtinId="27" hidden="1"/>
    <cellStyle name="Пояснение" xfId="40" builtinId="53" hidden="1"/>
    <cellStyle name="Примечание" xfId="39" builtinId="10" hidden="1"/>
    <cellStyle name="Связанная ячейка" xfId="36" builtinId="24" hidden="1"/>
    <cellStyle name="Текст предупреждения" xfId="38" builtinId="11" hidden="1"/>
    <cellStyle name="Хороший" xfId="31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3DBDB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C"/>
      <rgbColor rgb="00CCE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16</xdr:row>
      <xdr:rowOff>19507200</xdr:rowOff>
    </xdr:from>
    <xdr:to>
      <xdr:col>2</xdr:col>
      <xdr:colOff>200025</xdr:colOff>
      <xdr:row>18</xdr:row>
      <xdr:rowOff>0</xdr:rowOff>
    </xdr:to>
    <xdr:pic macro="[0]!modInfo.Instr">
      <xdr:nvPicPr>
        <xdr:cNvPr id="1046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4797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866775</xdr:colOff>
      <xdr:row>9</xdr:row>
      <xdr:rowOff>9525</xdr:rowOff>
    </xdr:from>
    <xdr:to>
      <xdr:col>11</xdr:col>
      <xdr:colOff>0</xdr:colOff>
      <xdr:row>10</xdr:row>
      <xdr:rowOff>0</xdr:rowOff>
    </xdr:to>
    <xdr:pic macro="[0]!modInfo.Data">
      <xdr:nvPicPr>
        <xdr:cNvPr id="371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76975" y="581025"/>
          <a:ext cx="180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001">
    <tabColor rgb="FFCCCCFF"/>
  </sheetPr>
  <dimension ref="A1:K46"/>
  <sheetViews>
    <sheetView showGridLines="0" zoomScaleNormal="100" workbookViewId="0">
      <selection activeCell="B4" sqref="B4:G4"/>
    </sheetView>
  </sheetViews>
  <sheetFormatPr defaultRowHeight="12.75"/>
  <cols>
    <col min="1" max="1" width="4.5703125" style="80" customWidth="1"/>
    <col min="2" max="2" width="2.7109375" style="80" customWidth="1"/>
    <col min="3" max="3" width="3.28515625" style="80" customWidth="1"/>
    <col min="4" max="4" width="11.28515625" style="80" customWidth="1"/>
    <col min="5" max="5" width="68" style="80" customWidth="1"/>
    <col min="6" max="6" width="40.7109375" style="80" customWidth="1"/>
    <col min="7" max="8" width="2.7109375" style="80" customWidth="1"/>
    <col min="9" max="16384" width="9.140625" style="80"/>
  </cols>
  <sheetData>
    <row r="1" spans="2:11" ht="5.25" customHeight="1"/>
    <row r="2" spans="2:11" s="78" customFormat="1" ht="11.25" customHeight="1">
      <c r="B2" s="77"/>
      <c r="C2" s="77"/>
      <c r="D2" s="77"/>
      <c r="E2" s="77"/>
      <c r="G2" s="8" t="s">
        <v>247</v>
      </c>
    </row>
    <row r="3" spans="2:11" s="78" customFormat="1" ht="14.25" customHeight="1">
      <c r="B3" s="77"/>
      <c r="C3" s="77"/>
      <c r="D3" s="77"/>
      <c r="E3" s="77"/>
      <c r="F3" s="94"/>
      <c r="G3" s="1" t="e">
        <f ca="1">"Версия " &amp; GetVersion()</f>
        <v>#NAME?</v>
      </c>
      <c r="I3" s="160"/>
      <c r="J3" s="160"/>
      <c r="K3" s="160"/>
    </row>
    <row r="4" spans="2:11" s="78" customFormat="1" ht="22.5" customHeight="1">
      <c r="B4" s="162" t="s">
        <v>244</v>
      </c>
      <c r="C4" s="162"/>
      <c r="D4" s="162"/>
      <c r="E4" s="162"/>
      <c r="F4" s="162"/>
      <c r="G4" s="162"/>
    </row>
    <row r="5" spans="2:11" ht="6" customHeight="1">
      <c r="B5" s="79"/>
      <c r="C5" s="79"/>
      <c r="D5" s="79"/>
      <c r="E5" s="79"/>
      <c r="F5" s="79"/>
      <c r="G5" s="79"/>
    </row>
    <row r="6" spans="2:11">
      <c r="B6" s="68"/>
      <c r="C6" s="67"/>
      <c r="D6" s="67"/>
      <c r="E6" s="67"/>
      <c r="F6" s="67"/>
      <c r="G6" s="66"/>
    </row>
    <row r="7" spans="2:11">
      <c r="B7" s="65"/>
      <c r="C7" s="115"/>
      <c r="D7" s="81"/>
      <c r="E7" s="81"/>
      <c r="F7" s="81"/>
      <c r="G7" s="64"/>
    </row>
    <row r="8" spans="2:11">
      <c r="B8" s="65"/>
      <c r="C8" s="116"/>
      <c r="D8" s="82"/>
      <c r="E8" s="71"/>
      <c r="F8" s="81"/>
      <c r="G8" s="64"/>
    </row>
    <row r="9" spans="2:11">
      <c r="B9" s="65"/>
      <c r="C9" s="116"/>
      <c r="D9" s="82"/>
      <c r="E9" s="71"/>
      <c r="F9" s="81"/>
      <c r="G9" s="64"/>
    </row>
    <row r="10" spans="2:11">
      <c r="B10" s="65"/>
      <c r="C10" s="116"/>
      <c r="D10" s="82"/>
      <c r="E10" s="71"/>
      <c r="F10" s="81"/>
      <c r="G10" s="64"/>
    </row>
    <row r="11" spans="2:11">
      <c r="B11" s="65"/>
      <c r="C11" s="117"/>
      <c r="D11" s="83"/>
      <c r="E11" s="84"/>
      <c r="F11" s="81"/>
      <c r="G11" s="64"/>
    </row>
    <row r="12" spans="2:11" ht="18" customHeight="1">
      <c r="B12" s="65"/>
      <c r="C12" s="117"/>
      <c r="D12" s="83"/>
      <c r="E12" s="82"/>
      <c r="F12" s="81"/>
      <c r="G12" s="64"/>
    </row>
    <row r="13" spans="2:11" ht="20.100000000000001" customHeight="1">
      <c r="B13" s="65"/>
      <c r="C13" s="95" t="s">
        <v>50</v>
      </c>
      <c r="E13" s="71"/>
      <c r="F13" s="81"/>
      <c r="G13" s="64"/>
    </row>
    <row r="14" spans="2:11">
      <c r="B14" s="65"/>
      <c r="C14" s="63" t="s">
        <v>51</v>
      </c>
      <c r="D14" s="72" t="s">
        <v>59</v>
      </c>
      <c r="F14" s="81"/>
      <c r="G14" s="64"/>
    </row>
    <row r="15" spans="2:11">
      <c r="B15" s="65"/>
      <c r="C15" s="62" t="s">
        <v>51</v>
      </c>
      <c r="D15" s="72" t="s">
        <v>60</v>
      </c>
      <c r="F15" s="81"/>
      <c r="G15" s="64"/>
    </row>
    <row r="16" spans="2:11">
      <c r="B16" s="65"/>
      <c r="C16" s="61" t="s">
        <v>51</v>
      </c>
      <c r="D16" s="72" t="s">
        <v>163</v>
      </c>
      <c r="F16" s="118"/>
      <c r="G16" s="64"/>
    </row>
    <row r="17" spans="1:7">
      <c r="B17" s="60"/>
      <c r="C17" s="79"/>
      <c r="D17" s="79"/>
      <c r="E17" s="79"/>
      <c r="F17" s="79"/>
      <c r="G17" s="59"/>
    </row>
    <row r="18" spans="1:7" ht="14.25" customHeight="1">
      <c r="B18" s="60"/>
      <c r="C18" s="83"/>
      <c r="D18" s="85" t="s">
        <v>147</v>
      </c>
      <c r="E18" s="81"/>
      <c r="F18" s="79"/>
      <c r="G18" s="58"/>
    </row>
    <row r="19" spans="1:7">
      <c r="B19" s="60"/>
      <c r="C19" s="79"/>
      <c r="D19" s="79"/>
      <c r="E19" s="79"/>
      <c r="F19" s="79"/>
      <c r="G19" s="59"/>
    </row>
    <row r="20" spans="1:7">
      <c r="B20" s="60"/>
      <c r="C20" s="79"/>
      <c r="D20" s="79"/>
      <c r="E20" s="79"/>
      <c r="F20" s="79"/>
      <c r="G20" s="59"/>
    </row>
    <row r="21" spans="1:7">
      <c r="B21" s="60"/>
      <c r="C21" s="79"/>
      <c r="D21" s="79"/>
      <c r="E21" s="79"/>
      <c r="F21" s="79"/>
      <c r="G21" s="59"/>
    </row>
    <row r="22" spans="1:7">
      <c r="B22" s="60"/>
      <c r="C22" s="79"/>
      <c r="D22" s="79"/>
      <c r="E22" s="79"/>
      <c r="F22" s="79"/>
      <c r="G22" s="59"/>
    </row>
    <row r="23" spans="1:7">
      <c r="B23" s="60"/>
      <c r="C23" s="79"/>
      <c r="D23" s="79"/>
      <c r="E23" s="79"/>
      <c r="F23" s="79"/>
      <c r="G23" s="59"/>
    </row>
    <row r="24" spans="1:7">
      <c r="B24" s="60"/>
      <c r="C24" s="79"/>
      <c r="D24" s="79"/>
      <c r="E24" s="79"/>
      <c r="F24" s="79"/>
      <c r="G24" s="59"/>
    </row>
    <row r="25" spans="1:7">
      <c r="B25" s="60"/>
      <c r="C25" s="79"/>
      <c r="D25" s="79"/>
      <c r="E25" s="79"/>
      <c r="F25" s="79"/>
      <c r="G25" s="59"/>
    </row>
    <row r="26" spans="1:7">
      <c r="B26" s="60"/>
      <c r="C26" s="79"/>
      <c r="D26" s="79"/>
      <c r="E26" s="79"/>
      <c r="F26" s="79"/>
      <c r="G26" s="59"/>
    </row>
    <row r="27" spans="1:7">
      <c r="B27" s="60"/>
      <c r="C27" s="79"/>
      <c r="D27" s="79"/>
      <c r="E27" s="79"/>
      <c r="F27" s="79"/>
      <c r="G27" s="59"/>
    </row>
    <row r="28" spans="1:7">
      <c r="B28" s="60"/>
      <c r="C28" s="79"/>
      <c r="D28" s="79"/>
      <c r="E28" s="79"/>
      <c r="F28" s="79"/>
      <c r="G28" s="59"/>
    </row>
    <row r="29" spans="1:7" s="88" customFormat="1" ht="21" customHeight="1">
      <c r="A29" s="86"/>
      <c r="B29" s="57"/>
      <c r="C29" s="163" t="s">
        <v>52</v>
      </c>
      <c r="D29" s="163"/>
      <c r="E29" s="163"/>
      <c r="F29" s="87"/>
      <c r="G29" s="56"/>
    </row>
    <row r="30" spans="1:7" s="88" customFormat="1" ht="18" customHeight="1">
      <c r="A30" s="86"/>
      <c r="B30" s="57"/>
      <c r="C30" s="161" t="s">
        <v>53</v>
      </c>
      <c r="D30" s="161"/>
      <c r="E30" s="158"/>
      <c r="F30" s="158"/>
      <c r="G30" s="56"/>
    </row>
    <row r="31" spans="1:7" s="88" customFormat="1" ht="18" customHeight="1">
      <c r="A31" s="86"/>
      <c r="B31" s="57"/>
      <c r="C31" s="161" t="s">
        <v>54</v>
      </c>
      <c r="D31" s="161"/>
      <c r="E31" s="158"/>
      <c r="F31" s="158"/>
      <c r="G31" s="56"/>
    </row>
    <row r="32" spans="1:7" s="88" customFormat="1" ht="18" customHeight="1">
      <c r="A32" s="86"/>
      <c r="B32" s="57"/>
      <c r="C32" s="161" t="s">
        <v>55</v>
      </c>
      <c r="D32" s="161"/>
      <c r="E32" s="159"/>
      <c r="F32" s="159"/>
      <c r="G32" s="56"/>
    </row>
    <row r="33" spans="1:7" s="88" customFormat="1" ht="18" customHeight="1">
      <c r="A33" s="86"/>
      <c r="B33" s="57"/>
      <c r="C33" s="161" t="s">
        <v>56</v>
      </c>
      <c r="D33" s="161"/>
      <c r="E33" s="159"/>
      <c r="F33" s="159"/>
      <c r="G33" s="56"/>
    </row>
    <row r="34" spans="1:7" s="88" customFormat="1" ht="18" customHeight="1">
      <c r="A34" s="86"/>
      <c r="B34" s="57"/>
      <c r="C34" s="161" t="s">
        <v>57</v>
      </c>
      <c r="D34" s="161"/>
      <c r="E34" s="158"/>
      <c r="F34" s="158"/>
      <c r="G34" s="56"/>
    </row>
    <row r="35" spans="1:7" s="88" customFormat="1" ht="24" customHeight="1">
      <c r="A35" s="86"/>
      <c r="B35" s="57"/>
      <c r="C35" s="161" t="s">
        <v>148</v>
      </c>
      <c r="D35" s="161"/>
      <c r="E35" s="158"/>
      <c r="F35" s="158"/>
      <c r="G35" s="56"/>
    </row>
    <row r="36" spans="1:7" s="88" customFormat="1" ht="26.25" customHeight="1">
      <c r="A36" s="86"/>
      <c r="B36" s="57"/>
      <c r="C36" s="164" t="s">
        <v>149</v>
      </c>
      <c r="D36" s="164"/>
      <c r="E36" s="159"/>
      <c r="F36" s="159"/>
      <c r="G36" s="56"/>
    </row>
    <row r="37" spans="1:7" s="88" customFormat="1">
      <c r="A37" s="86"/>
      <c r="B37" s="57"/>
      <c r="C37" s="89"/>
      <c r="D37" s="89"/>
      <c r="E37" s="89"/>
      <c r="F37" s="87"/>
      <c r="G37" s="56"/>
    </row>
    <row r="38" spans="1:7" s="88" customFormat="1" ht="18" customHeight="1">
      <c r="A38" s="86"/>
      <c r="B38" s="57"/>
      <c r="C38" s="163" t="s">
        <v>58</v>
      </c>
      <c r="D38" s="163"/>
      <c r="E38" s="163"/>
      <c r="F38" s="87"/>
      <c r="G38" s="56"/>
    </row>
    <row r="39" spans="1:7" s="88" customFormat="1" ht="18" customHeight="1">
      <c r="A39" s="86"/>
      <c r="B39" s="57"/>
      <c r="C39" s="161" t="s">
        <v>53</v>
      </c>
      <c r="D39" s="161"/>
      <c r="E39" s="158"/>
      <c r="F39" s="158"/>
      <c r="G39" s="56"/>
    </row>
    <row r="40" spans="1:7" s="88" customFormat="1" ht="18" customHeight="1">
      <c r="A40" s="86"/>
      <c r="B40" s="57"/>
      <c r="C40" s="161" t="s">
        <v>54</v>
      </c>
      <c r="D40" s="161"/>
      <c r="E40" s="158"/>
      <c r="F40" s="158"/>
      <c r="G40" s="56"/>
    </row>
    <row r="41" spans="1:7" s="88" customFormat="1" ht="18" customHeight="1">
      <c r="A41" s="86"/>
      <c r="B41" s="57"/>
      <c r="C41" s="161" t="s">
        <v>55</v>
      </c>
      <c r="D41" s="161"/>
      <c r="E41" s="159"/>
      <c r="F41" s="159"/>
      <c r="G41" s="56"/>
    </row>
    <row r="42" spans="1:7" s="88" customFormat="1" ht="18" customHeight="1">
      <c r="A42" s="86"/>
      <c r="B42" s="57"/>
      <c r="C42" s="161" t="s">
        <v>56</v>
      </c>
      <c r="D42" s="161"/>
      <c r="E42" s="159"/>
      <c r="F42" s="159"/>
      <c r="G42" s="56"/>
    </row>
    <row r="43" spans="1:7" s="88" customFormat="1" ht="18" customHeight="1">
      <c r="A43" s="86"/>
      <c r="B43" s="57"/>
      <c r="C43" s="161" t="s">
        <v>57</v>
      </c>
      <c r="D43" s="161"/>
      <c r="E43" s="158"/>
      <c r="F43" s="158"/>
      <c r="G43" s="56"/>
    </row>
    <row r="44" spans="1:7" ht="15" customHeight="1">
      <c r="B44" s="55"/>
      <c r="C44" s="54"/>
      <c r="D44" s="54"/>
      <c r="E44" s="54"/>
      <c r="F44" s="54"/>
      <c r="G44" s="53"/>
    </row>
    <row r="45" spans="1:7">
      <c r="B45" s="90"/>
      <c r="C45" s="90"/>
      <c r="D45" s="90"/>
      <c r="E45" s="90"/>
      <c r="F45" s="91"/>
      <c r="G45" s="91"/>
    </row>
    <row r="46" spans="1:7">
      <c r="B46" s="90"/>
      <c r="C46" s="90"/>
      <c r="D46" s="90"/>
      <c r="E46" s="90"/>
      <c r="F46" s="90"/>
      <c r="G46" s="90"/>
    </row>
  </sheetData>
  <sheetProtection password="FA9C" sheet="1" objects="1" scenarios="1" formatColumns="0" formatRows="0"/>
  <mergeCells count="28">
    <mergeCell ref="E30:F30"/>
    <mergeCell ref="E31:F31"/>
    <mergeCell ref="C43:D43"/>
    <mergeCell ref="C41:D41"/>
    <mergeCell ref="C42:D42"/>
    <mergeCell ref="C32:D32"/>
    <mergeCell ref="C33:D33"/>
    <mergeCell ref="C40:D40"/>
    <mergeCell ref="E42:F42"/>
    <mergeCell ref="E43:F43"/>
    <mergeCell ref="C39:D39"/>
    <mergeCell ref="E32:F32"/>
    <mergeCell ref="E33:F33"/>
    <mergeCell ref="E35:F35"/>
    <mergeCell ref="E36:F36"/>
    <mergeCell ref="E39:F39"/>
    <mergeCell ref="C36:D36"/>
    <mergeCell ref="C38:E38"/>
    <mergeCell ref="E40:F40"/>
    <mergeCell ref="E41:F41"/>
    <mergeCell ref="I3:K3"/>
    <mergeCell ref="C30:D30"/>
    <mergeCell ref="C31:D31"/>
    <mergeCell ref="B4:G4"/>
    <mergeCell ref="C29:E29"/>
    <mergeCell ref="E34:F34"/>
    <mergeCell ref="C34:D34"/>
    <mergeCell ref="C35:D35"/>
  </mergeCells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oleObject progId="Word.Document.8" shapeId="10241" r:id="rId4"/>
    <oleObject progId="Word.Document.8" shapeId="10246" r:id="rId5"/>
  </oleObjects>
  <controls>
    <control shapeId="10242" r:id="rId6" name="cmdApplyContactChanges"/>
  </control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2">
    <tabColor indexed="47"/>
  </sheetPr>
  <dimension ref="A1:H141"/>
  <sheetViews>
    <sheetView showGridLines="0" workbookViewId="0"/>
  </sheetViews>
  <sheetFormatPr defaultRowHeight="11.25"/>
  <cols>
    <col min="1" max="16384" width="9.140625" style="75"/>
  </cols>
  <sheetData>
    <row r="1" spans="1:8">
      <c r="A1" s="75" t="s">
        <v>4</v>
      </c>
      <c r="B1" s="75" t="s">
        <v>140</v>
      </c>
      <c r="C1" s="75" t="s">
        <v>141</v>
      </c>
      <c r="D1" s="75" t="s">
        <v>0</v>
      </c>
      <c r="E1" s="75" t="s">
        <v>1</v>
      </c>
      <c r="F1" s="75" t="s">
        <v>6</v>
      </c>
      <c r="G1" s="75" t="s">
        <v>2</v>
      </c>
      <c r="H1" s="75" t="s">
        <v>3</v>
      </c>
    </row>
    <row r="2" spans="1:8">
      <c r="A2" s="75">
        <v>1</v>
      </c>
      <c r="B2" s="75" t="s">
        <v>286</v>
      </c>
      <c r="C2" s="75" t="s">
        <v>287</v>
      </c>
      <c r="D2" s="75" t="s">
        <v>288</v>
      </c>
      <c r="E2" s="75" t="s">
        <v>289</v>
      </c>
      <c r="F2" s="75" t="s">
        <v>290</v>
      </c>
      <c r="G2" s="75" t="s">
        <v>291</v>
      </c>
      <c r="H2" s="75" t="s">
        <v>292</v>
      </c>
    </row>
    <row r="3" spans="1:8">
      <c r="A3" s="75">
        <v>2</v>
      </c>
      <c r="B3" s="75" t="s">
        <v>286</v>
      </c>
      <c r="C3" s="75" t="s">
        <v>287</v>
      </c>
      <c r="D3" s="75" t="s">
        <v>288</v>
      </c>
      <c r="E3" s="75" t="s">
        <v>293</v>
      </c>
      <c r="F3" s="75" t="s">
        <v>294</v>
      </c>
      <c r="G3" s="75" t="s">
        <v>291</v>
      </c>
      <c r="H3" s="75" t="s">
        <v>292</v>
      </c>
    </row>
    <row r="4" spans="1:8">
      <c r="A4" s="75">
        <v>3</v>
      </c>
      <c r="B4" s="75" t="s">
        <v>295</v>
      </c>
      <c r="C4" s="75" t="s">
        <v>296</v>
      </c>
      <c r="D4" s="75" t="s">
        <v>297</v>
      </c>
      <c r="E4" s="75" t="s">
        <v>298</v>
      </c>
      <c r="F4" s="75" t="s">
        <v>299</v>
      </c>
      <c r="G4" s="75" t="s">
        <v>300</v>
      </c>
      <c r="H4" s="75" t="s">
        <v>292</v>
      </c>
    </row>
    <row r="5" spans="1:8">
      <c r="A5" s="75">
        <v>4</v>
      </c>
      <c r="B5" s="75" t="s">
        <v>295</v>
      </c>
      <c r="C5" s="75" t="s">
        <v>296</v>
      </c>
      <c r="D5" s="75" t="s">
        <v>297</v>
      </c>
      <c r="E5" s="75" t="s">
        <v>301</v>
      </c>
      <c r="F5" s="75" t="s">
        <v>302</v>
      </c>
      <c r="G5" s="75" t="s">
        <v>300</v>
      </c>
      <c r="H5" s="75" t="s">
        <v>292</v>
      </c>
    </row>
    <row r="6" spans="1:8">
      <c r="A6" s="75">
        <v>5</v>
      </c>
      <c r="B6" s="75" t="s">
        <v>303</v>
      </c>
      <c r="C6" s="75" t="s">
        <v>303</v>
      </c>
      <c r="D6" s="75" t="s">
        <v>304</v>
      </c>
      <c r="E6" s="75" t="s">
        <v>305</v>
      </c>
      <c r="F6" s="75" t="s">
        <v>306</v>
      </c>
      <c r="G6" s="75" t="s">
        <v>307</v>
      </c>
      <c r="H6" s="75" t="s">
        <v>292</v>
      </c>
    </row>
    <row r="7" spans="1:8">
      <c r="A7" s="75">
        <v>6</v>
      </c>
      <c r="B7" s="75" t="s">
        <v>303</v>
      </c>
      <c r="C7" s="75" t="s">
        <v>303</v>
      </c>
      <c r="D7" s="75" t="s">
        <v>304</v>
      </c>
      <c r="E7" s="75" t="s">
        <v>308</v>
      </c>
      <c r="F7" s="75" t="s">
        <v>309</v>
      </c>
      <c r="G7" s="75" t="s">
        <v>307</v>
      </c>
      <c r="H7" s="75" t="s">
        <v>310</v>
      </c>
    </row>
    <row r="8" spans="1:8">
      <c r="A8" s="75">
        <v>7</v>
      </c>
      <c r="B8" s="75" t="s">
        <v>303</v>
      </c>
      <c r="C8" s="75" t="s">
        <v>303</v>
      </c>
      <c r="D8" s="75" t="s">
        <v>304</v>
      </c>
      <c r="E8" s="75" t="s">
        <v>311</v>
      </c>
      <c r="F8" s="75" t="s">
        <v>312</v>
      </c>
      <c r="G8" s="75" t="s">
        <v>307</v>
      </c>
      <c r="H8" s="75" t="s">
        <v>292</v>
      </c>
    </row>
    <row r="9" spans="1:8">
      <c r="A9" s="75">
        <v>8</v>
      </c>
      <c r="B9" s="75" t="s">
        <v>313</v>
      </c>
      <c r="C9" s="75" t="s">
        <v>313</v>
      </c>
      <c r="D9" s="75" t="s">
        <v>314</v>
      </c>
      <c r="E9" s="75" t="s">
        <v>315</v>
      </c>
      <c r="F9" s="75" t="s">
        <v>316</v>
      </c>
      <c r="G9" s="75" t="s">
        <v>317</v>
      </c>
      <c r="H9" s="75" t="s">
        <v>292</v>
      </c>
    </row>
    <row r="10" spans="1:8">
      <c r="A10" s="75">
        <v>9</v>
      </c>
      <c r="B10" s="75" t="s">
        <v>313</v>
      </c>
      <c r="C10" s="75" t="s">
        <v>313</v>
      </c>
      <c r="D10" s="75" t="s">
        <v>314</v>
      </c>
      <c r="E10" s="75" t="s">
        <v>318</v>
      </c>
      <c r="F10" s="75" t="s">
        <v>319</v>
      </c>
      <c r="G10" s="75" t="s">
        <v>320</v>
      </c>
      <c r="H10" s="75" t="s">
        <v>310</v>
      </c>
    </row>
    <row r="11" spans="1:8">
      <c r="A11" s="75">
        <v>10</v>
      </c>
      <c r="B11" s="75" t="s">
        <v>313</v>
      </c>
      <c r="C11" s="75" t="s">
        <v>313</v>
      </c>
      <c r="D11" s="75" t="s">
        <v>314</v>
      </c>
      <c r="E11" s="75" t="s">
        <v>321</v>
      </c>
      <c r="F11" s="75" t="s">
        <v>322</v>
      </c>
      <c r="G11" s="75" t="s">
        <v>323</v>
      </c>
      <c r="H11" s="75" t="s">
        <v>292</v>
      </c>
    </row>
    <row r="12" spans="1:8">
      <c r="A12" s="75">
        <v>11</v>
      </c>
      <c r="B12" s="75" t="s">
        <v>313</v>
      </c>
      <c r="C12" s="75" t="s">
        <v>313</v>
      </c>
      <c r="D12" s="75" t="s">
        <v>314</v>
      </c>
      <c r="E12" s="75" t="s">
        <v>324</v>
      </c>
      <c r="F12" s="75" t="s">
        <v>325</v>
      </c>
      <c r="G12" s="75" t="s">
        <v>326</v>
      </c>
      <c r="H12" s="75" t="s">
        <v>310</v>
      </c>
    </row>
    <row r="13" spans="1:8">
      <c r="A13" s="75">
        <v>12</v>
      </c>
      <c r="B13" s="75" t="s">
        <v>313</v>
      </c>
      <c r="C13" s="75" t="s">
        <v>313</v>
      </c>
      <c r="D13" s="75" t="s">
        <v>314</v>
      </c>
      <c r="E13" s="75" t="s">
        <v>327</v>
      </c>
      <c r="F13" s="75" t="s">
        <v>328</v>
      </c>
      <c r="G13" s="75" t="s">
        <v>329</v>
      </c>
      <c r="H13" s="75" t="s">
        <v>292</v>
      </c>
    </row>
    <row r="14" spans="1:8">
      <c r="A14" s="75">
        <v>13</v>
      </c>
      <c r="B14" s="75" t="s">
        <v>313</v>
      </c>
      <c r="C14" s="75" t="s">
        <v>313</v>
      </c>
      <c r="D14" s="75" t="s">
        <v>314</v>
      </c>
      <c r="E14" s="75" t="s">
        <v>330</v>
      </c>
      <c r="F14" s="75" t="s">
        <v>331</v>
      </c>
      <c r="G14" s="75" t="s">
        <v>332</v>
      </c>
      <c r="H14" s="75" t="s">
        <v>292</v>
      </c>
    </row>
    <row r="15" spans="1:8">
      <c r="A15" s="75">
        <v>14</v>
      </c>
      <c r="B15" s="75" t="s">
        <v>313</v>
      </c>
      <c r="C15" s="75" t="s">
        <v>313</v>
      </c>
      <c r="D15" s="75" t="s">
        <v>314</v>
      </c>
      <c r="E15" s="75" t="s">
        <v>333</v>
      </c>
      <c r="F15" s="75" t="s">
        <v>334</v>
      </c>
      <c r="G15" s="75" t="s">
        <v>335</v>
      </c>
      <c r="H15" s="75" t="s">
        <v>292</v>
      </c>
    </row>
    <row r="16" spans="1:8">
      <c r="A16" s="75">
        <v>15</v>
      </c>
      <c r="B16" s="75" t="s">
        <v>313</v>
      </c>
      <c r="C16" s="75" t="s">
        <v>313</v>
      </c>
      <c r="D16" s="75" t="s">
        <v>314</v>
      </c>
      <c r="E16" s="75" t="s">
        <v>336</v>
      </c>
      <c r="F16" s="75" t="s">
        <v>337</v>
      </c>
      <c r="G16" s="75" t="s">
        <v>338</v>
      </c>
      <c r="H16" s="75" t="s">
        <v>310</v>
      </c>
    </row>
    <row r="17" spans="1:8">
      <c r="A17" s="75">
        <v>16</v>
      </c>
      <c r="B17" s="75" t="s">
        <v>313</v>
      </c>
      <c r="C17" s="75" t="s">
        <v>313</v>
      </c>
      <c r="D17" s="75" t="s">
        <v>314</v>
      </c>
      <c r="E17" s="75" t="s">
        <v>339</v>
      </c>
      <c r="F17" s="75" t="s">
        <v>340</v>
      </c>
      <c r="G17" s="75" t="s">
        <v>341</v>
      </c>
      <c r="H17" s="75" t="s">
        <v>310</v>
      </c>
    </row>
    <row r="18" spans="1:8">
      <c r="A18" s="75">
        <v>17</v>
      </c>
      <c r="B18" s="75" t="s">
        <v>313</v>
      </c>
      <c r="C18" s="75" t="s">
        <v>313</v>
      </c>
      <c r="D18" s="75" t="s">
        <v>314</v>
      </c>
      <c r="E18" s="75" t="s">
        <v>339</v>
      </c>
      <c r="F18" s="75" t="s">
        <v>340</v>
      </c>
      <c r="G18" s="75" t="s">
        <v>341</v>
      </c>
      <c r="H18" s="75" t="s">
        <v>342</v>
      </c>
    </row>
    <row r="19" spans="1:8">
      <c r="A19" s="75">
        <v>18</v>
      </c>
      <c r="B19" s="75" t="s">
        <v>313</v>
      </c>
      <c r="C19" s="75" t="s">
        <v>313</v>
      </c>
      <c r="D19" s="75" t="s">
        <v>314</v>
      </c>
      <c r="E19" s="75" t="s">
        <v>343</v>
      </c>
      <c r="F19" s="75" t="s">
        <v>344</v>
      </c>
      <c r="G19" s="75" t="s">
        <v>345</v>
      </c>
      <c r="H19" s="75" t="s">
        <v>310</v>
      </c>
    </row>
    <row r="20" spans="1:8">
      <c r="A20" s="75">
        <v>19</v>
      </c>
      <c r="B20" s="75" t="s">
        <v>313</v>
      </c>
      <c r="C20" s="75" t="s">
        <v>313</v>
      </c>
      <c r="D20" s="75" t="s">
        <v>314</v>
      </c>
      <c r="E20" s="75" t="s">
        <v>346</v>
      </c>
      <c r="F20" s="75" t="s">
        <v>347</v>
      </c>
      <c r="G20" s="75" t="s">
        <v>348</v>
      </c>
      <c r="H20" s="75" t="s">
        <v>349</v>
      </c>
    </row>
    <row r="21" spans="1:8">
      <c r="A21" s="75">
        <v>20</v>
      </c>
      <c r="B21" s="75" t="s">
        <v>313</v>
      </c>
      <c r="C21" s="75" t="s">
        <v>313</v>
      </c>
      <c r="D21" s="75" t="s">
        <v>314</v>
      </c>
      <c r="E21" s="75" t="s">
        <v>350</v>
      </c>
      <c r="F21" s="75" t="s">
        <v>351</v>
      </c>
      <c r="G21" s="75" t="s">
        <v>352</v>
      </c>
      <c r="H21" s="75" t="s">
        <v>292</v>
      </c>
    </row>
    <row r="22" spans="1:8">
      <c r="A22" s="75">
        <v>21</v>
      </c>
      <c r="B22" s="75" t="s">
        <v>313</v>
      </c>
      <c r="C22" s="75" t="s">
        <v>313</v>
      </c>
      <c r="D22" s="75" t="s">
        <v>314</v>
      </c>
      <c r="E22" s="75" t="s">
        <v>353</v>
      </c>
      <c r="F22" s="75" t="s">
        <v>354</v>
      </c>
      <c r="G22" s="75" t="s">
        <v>323</v>
      </c>
      <c r="H22" s="75" t="s">
        <v>292</v>
      </c>
    </row>
    <row r="23" spans="1:8">
      <c r="A23" s="75">
        <v>22</v>
      </c>
      <c r="B23" s="75" t="s">
        <v>313</v>
      </c>
      <c r="C23" s="75" t="s">
        <v>313</v>
      </c>
      <c r="D23" s="75" t="s">
        <v>314</v>
      </c>
      <c r="E23" s="75" t="s">
        <v>355</v>
      </c>
      <c r="F23" s="75" t="s">
        <v>356</v>
      </c>
      <c r="G23" s="75" t="s">
        <v>326</v>
      </c>
      <c r="H23" s="75" t="s">
        <v>292</v>
      </c>
    </row>
    <row r="24" spans="1:8">
      <c r="A24" s="75">
        <v>23</v>
      </c>
      <c r="B24" s="75" t="s">
        <v>313</v>
      </c>
      <c r="C24" s="75" t="s">
        <v>313</v>
      </c>
      <c r="D24" s="75" t="s">
        <v>314</v>
      </c>
      <c r="E24" s="75" t="s">
        <v>357</v>
      </c>
      <c r="F24" s="75" t="s">
        <v>358</v>
      </c>
      <c r="G24" s="75" t="s">
        <v>352</v>
      </c>
      <c r="H24" s="75" t="s">
        <v>292</v>
      </c>
    </row>
    <row r="25" spans="1:8">
      <c r="A25" s="75">
        <v>24</v>
      </c>
      <c r="B25" s="75" t="s">
        <v>313</v>
      </c>
      <c r="C25" s="75" t="s">
        <v>313</v>
      </c>
      <c r="D25" s="75" t="s">
        <v>314</v>
      </c>
      <c r="E25" s="75" t="s">
        <v>359</v>
      </c>
      <c r="F25" s="75" t="s">
        <v>360</v>
      </c>
      <c r="G25" s="75" t="s">
        <v>361</v>
      </c>
      <c r="H25" s="75" t="s">
        <v>292</v>
      </c>
    </row>
    <row r="26" spans="1:8">
      <c r="A26" s="75">
        <v>25</v>
      </c>
      <c r="B26" s="75" t="s">
        <v>313</v>
      </c>
      <c r="C26" s="75" t="s">
        <v>313</v>
      </c>
      <c r="D26" s="75" t="s">
        <v>314</v>
      </c>
      <c r="E26" s="75" t="s">
        <v>362</v>
      </c>
      <c r="F26" s="75" t="s">
        <v>363</v>
      </c>
      <c r="G26" s="75" t="s">
        <v>320</v>
      </c>
      <c r="H26" s="75" t="s">
        <v>292</v>
      </c>
    </row>
    <row r="27" spans="1:8">
      <c r="A27" s="75">
        <v>26</v>
      </c>
      <c r="B27" s="75" t="s">
        <v>313</v>
      </c>
      <c r="C27" s="75" t="s">
        <v>313</v>
      </c>
      <c r="D27" s="75" t="s">
        <v>314</v>
      </c>
      <c r="E27" s="75" t="s">
        <v>364</v>
      </c>
      <c r="F27" s="75" t="s">
        <v>365</v>
      </c>
      <c r="G27" s="75" t="s">
        <v>326</v>
      </c>
      <c r="H27" s="75" t="s">
        <v>292</v>
      </c>
    </row>
    <row r="28" spans="1:8">
      <c r="A28" s="75">
        <v>27</v>
      </c>
      <c r="B28" s="75" t="s">
        <v>313</v>
      </c>
      <c r="C28" s="75" t="s">
        <v>313</v>
      </c>
      <c r="D28" s="75" t="s">
        <v>314</v>
      </c>
      <c r="E28" s="75" t="s">
        <v>366</v>
      </c>
      <c r="F28" s="75" t="s">
        <v>367</v>
      </c>
      <c r="G28" s="75" t="s">
        <v>352</v>
      </c>
      <c r="H28" s="75" t="s">
        <v>292</v>
      </c>
    </row>
    <row r="29" spans="1:8">
      <c r="A29" s="75">
        <v>28</v>
      </c>
      <c r="B29" s="75" t="s">
        <v>313</v>
      </c>
      <c r="C29" s="75" t="s">
        <v>313</v>
      </c>
      <c r="D29" s="75" t="s">
        <v>314</v>
      </c>
      <c r="E29" s="75" t="s">
        <v>368</v>
      </c>
      <c r="F29" s="75" t="s">
        <v>369</v>
      </c>
      <c r="G29" s="75" t="s">
        <v>326</v>
      </c>
      <c r="H29" s="75" t="s">
        <v>292</v>
      </c>
    </row>
    <row r="30" spans="1:8">
      <c r="A30" s="75">
        <v>29</v>
      </c>
      <c r="B30" s="75" t="s">
        <v>313</v>
      </c>
      <c r="C30" s="75" t="s">
        <v>313</v>
      </c>
      <c r="D30" s="75" t="s">
        <v>314</v>
      </c>
      <c r="E30" s="75" t="s">
        <v>370</v>
      </c>
      <c r="F30" s="75" t="s">
        <v>371</v>
      </c>
      <c r="G30" s="75" t="s">
        <v>352</v>
      </c>
      <c r="H30" s="75" t="s">
        <v>292</v>
      </c>
    </row>
    <row r="31" spans="1:8">
      <c r="A31" s="75">
        <v>30</v>
      </c>
      <c r="B31" s="75" t="s">
        <v>313</v>
      </c>
      <c r="C31" s="75" t="s">
        <v>313</v>
      </c>
      <c r="D31" s="75" t="s">
        <v>314</v>
      </c>
      <c r="E31" s="75" t="s">
        <v>372</v>
      </c>
      <c r="F31" s="75" t="s">
        <v>373</v>
      </c>
      <c r="G31" s="75" t="s">
        <v>323</v>
      </c>
      <c r="H31" s="75" t="s">
        <v>292</v>
      </c>
    </row>
    <row r="32" spans="1:8">
      <c r="A32" s="75">
        <v>31</v>
      </c>
      <c r="B32" s="75" t="s">
        <v>313</v>
      </c>
      <c r="C32" s="75" t="s">
        <v>313</v>
      </c>
      <c r="D32" s="75" t="s">
        <v>314</v>
      </c>
      <c r="E32" s="75" t="s">
        <v>374</v>
      </c>
      <c r="F32" s="75" t="s">
        <v>375</v>
      </c>
      <c r="G32" s="75" t="s">
        <v>320</v>
      </c>
      <c r="H32" s="75" t="s">
        <v>292</v>
      </c>
    </row>
    <row r="33" spans="1:8">
      <c r="A33" s="75">
        <v>32</v>
      </c>
      <c r="B33" s="75" t="s">
        <v>313</v>
      </c>
      <c r="C33" s="75" t="s">
        <v>313</v>
      </c>
      <c r="D33" s="75" t="s">
        <v>314</v>
      </c>
      <c r="E33" s="75" t="s">
        <v>376</v>
      </c>
      <c r="F33" s="75" t="s">
        <v>377</v>
      </c>
      <c r="G33" s="75" t="s">
        <v>378</v>
      </c>
      <c r="H33" s="75" t="s">
        <v>292</v>
      </c>
    </row>
    <row r="34" spans="1:8">
      <c r="A34" s="75">
        <v>33</v>
      </c>
      <c r="B34" s="75" t="s">
        <v>313</v>
      </c>
      <c r="C34" s="75" t="s">
        <v>313</v>
      </c>
      <c r="D34" s="75" t="s">
        <v>314</v>
      </c>
      <c r="E34" s="75" t="s">
        <v>379</v>
      </c>
      <c r="F34" s="75" t="s">
        <v>380</v>
      </c>
      <c r="G34" s="75" t="s">
        <v>352</v>
      </c>
      <c r="H34" s="75" t="s">
        <v>292</v>
      </c>
    </row>
    <row r="35" spans="1:8">
      <c r="A35" s="75">
        <v>34</v>
      </c>
      <c r="B35" s="75" t="s">
        <v>313</v>
      </c>
      <c r="C35" s="75" t="s">
        <v>313</v>
      </c>
      <c r="D35" s="75" t="s">
        <v>314</v>
      </c>
      <c r="E35" s="75" t="s">
        <v>381</v>
      </c>
      <c r="F35" s="75" t="s">
        <v>382</v>
      </c>
      <c r="G35" s="75" t="s">
        <v>326</v>
      </c>
      <c r="H35" s="75" t="s">
        <v>292</v>
      </c>
    </row>
    <row r="36" spans="1:8">
      <c r="A36" s="75">
        <v>35</v>
      </c>
      <c r="B36" s="75" t="s">
        <v>313</v>
      </c>
      <c r="C36" s="75" t="s">
        <v>313</v>
      </c>
      <c r="D36" s="75" t="s">
        <v>314</v>
      </c>
      <c r="E36" s="75" t="s">
        <v>383</v>
      </c>
      <c r="F36" s="75" t="s">
        <v>384</v>
      </c>
      <c r="G36" s="75" t="s">
        <v>385</v>
      </c>
      <c r="H36" s="75" t="s">
        <v>292</v>
      </c>
    </row>
    <row r="37" spans="1:8">
      <c r="A37" s="75">
        <v>36</v>
      </c>
      <c r="B37" s="75" t="s">
        <v>313</v>
      </c>
      <c r="C37" s="75" t="s">
        <v>313</v>
      </c>
      <c r="D37" s="75" t="s">
        <v>314</v>
      </c>
      <c r="E37" s="75" t="s">
        <v>386</v>
      </c>
      <c r="F37" s="75" t="s">
        <v>387</v>
      </c>
      <c r="G37" s="75" t="s">
        <v>352</v>
      </c>
      <c r="H37" s="75" t="s">
        <v>292</v>
      </c>
    </row>
    <row r="38" spans="1:8">
      <c r="A38" s="75">
        <v>37</v>
      </c>
      <c r="B38" s="75" t="s">
        <v>313</v>
      </c>
      <c r="C38" s="75" t="s">
        <v>313</v>
      </c>
      <c r="D38" s="75" t="s">
        <v>314</v>
      </c>
      <c r="E38" s="75" t="s">
        <v>388</v>
      </c>
      <c r="F38" s="75" t="s">
        <v>389</v>
      </c>
      <c r="G38" s="75" t="s">
        <v>323</v>
      </c>
      <c r="H38" s="75" t="s">
        <v>292</v>
      </c>
    </row>
    <row r="39" spans="1:8">
      <c r="A39" s="75">
        <v>38</v>
      </c>
      <c r="B39" s="75" t="s">
        <v>313</v>
      </c>
      <c r="C39" s="75" t="s">
        <v>313</v>
      </c>
      <c r="D39" s="75" t="s">
        <v>314</v>
      </c>
      <c r="E39" s="75" t="s">
        <v>390</v>
      </c>
      <c r="F39" s="75" t="s">
        <v>391</v>
      </c>
      <c r="G39" s="75" t="s">
        <v>361</v>
      </c>
      <c r="H39" s="75" t="s">
        <v>292</v>
      </c>
    </row>
    <row r="40" spans="1:8">
      <c r="A40" s="75">
        <v>39</v>
      </c>
      <c r="B40" s="75" t="s">
        <v>313</v>
      </c>
      <c r="C40" s="75" t="s">
        <v>313</v>
      </c>
      <c r="D40" s="75" t="s">
        <v>314</v>
      </c>
      <c r="E40" s="75" t="s">
        <v>392</v>
      </c>
      <c r="F40" s="75" t="s">
        <v>393</v>
      </c>
      <c r="G40" s="75" t="s">
        <v>352</v>
      </c>
      <c r="H40" s="75" t="s">
        <v>292</v>
      </c>
    </row>
    <row r="41" spans="1:8">
      <c r="A41" s="75">
        <v>40</v>
      </c>
      <c r="B41" s="75" t="s">
        <v>313</v>
      </c>
      <c r="C41" s="75" t="s">
        <v>313</v>
      </c>
      <c r="D41" s="75" t="s">
        <v>314</v>
      </c>
      <c r="E41" s="75" t="s">
        <v>394</v>
      </c>
      <c r="F41" s="75" t="s">
        <v>395</v>
      </c>
      <c r="G41" s="75" t="s">
        <v>361</v>
      </c>
      <c r="H41" s="75" t="s">
        <v>292</v>
      </c>
    </row>
    <row r="42" spans="1:8">
      <c r="A42" s="75">
        <v>41</v>
      </c>
      <c r="B42" s="75" t="s">
        <v>313</v>
      </c>
      <c r="C42" s="75" t="s">
        <v>313</v>
      </c>
      <c r="D42" s="75" t="s">
        <v>314</v>
      </c>
      <c r="E42" s="75" t="s">
        <v>396</v>
      </c>
      <c r="F42" s="75" t="s">
        <v>397</v>
      </c>
      <c r="G42" s="75" t="s">
        <v>398</v>
      </c>
      <c r="H42" s="75" t="s">
        <v>310</v>
      </c>
    </row>
    <row r="43" spans="1:8">
      <c r="A43" s="75">
        <v>42</v>
      </c>
      <c r="B43" s="75" t="s">
        <v>313</v>
      </c>
      <c r="C43" s="75" t="s">
        <v>313</v>
      </c>
      <c r="D43" s="75" t="s">
        <v>314</v>
      </c>
      <c r="E43" s="75" t="s">
        <v>399</v>
      </c>
      <c r="F43" s="75" t="s">
        <v>344</v>
      </c>
      <c r="G43" s="75" t="s">
        <v>400</v>
      </c>
      <c r="H43" s="75" t="s">
        <v>310</v>
      </c>
    </row>
    <row r="44" spans="1:8">
      <c r="A44" s="75">
        <v>43</v>
      </c>
      <c r="B44" s="75" t="s">
        <v>313</v>
      </c>
      <c r="C44" s="75" t="s">
        <v>313</v>
      </c>
      <c r="D44" s="75" t="s">
        <v>314</v>
      </c>
      <c r="E44" s="75" t="s">
        <v>401</v>
      </c>
      <c r="F44" s="75" t="s">
        <v>402</v>
      </c>
      <c r="G44" s="75" t="s">
        <v>398</v>
      </c>
      <c r="H44" s="75" t="s">
        <v>292</v>
      </c>
    </row>
    <row r="45" spans="1:8">
      <c r="A45" s="75">
        <v>44</v>
      </c>
      <c r="B45" s="75" t="s">
        <v>313</v>
      </c>
      <c r="C45" s="75" t="s">
        <v>313</v>
      </c>
      <c r="D45" s="75" t="s">
        <v>314</v>
      </c>
      <c r="E45" s="75" t="s">
        <v>401</v>
      </c>
      <c r="F45" s="75" t="s">
        <v>402</v>
      </c>
      <c r="G45" s="75" t="s">
        <v>403</v>
      </c>
      <c r="H45" s="75" t="s">
        <v>292</v>
      </c>
    </row>
    <row r="46" spans="1:8">
      <c r="A46" s="75">
        <v>45</v>
      </c>
      <c r="B46" s="75" t="s">
        <v>313</v>
      </c>
      <c r="C46" s="75" t="s">
        <v>313</v>
      </c>
      <c r="D46" s="75" t="s">
        <v>314</v>
      </c>
      <c r="E46" s="75" t="s">
        <v>404</v>
      </c>
      <c r="F46" s="75" t="s">
        <v>405</v>
      </c>
      <c r="G46" s="75" t="s">
        <v>385</v>
      </c>
      <c r="H46" s="75" t="s">
        <v>292</v>
      </c>
    </row>
    <row r="47" spans="1:8">
      <c r="A47" s="75">
        <v>46</v>
      </c>
      <c r="B47" s="75" t="s">
        <v>313</v>
      </c>
      <c r="C47" s="75" t="s">
        <v>313</v>
      </c>
      <c r="D47" s="75" t="s">
        <v>314</v>
      </c>
      <c r="E47" s="75" t="s">
        <v>406</v>
      </c>
      <c r="F47" s="75" t="s">
        <v>407</v>
      </c>
      <c r="G47" s="75" t="s">
        <v>361</v>
      </c>
      <c r="H47" s="75" t="s">
        <v>292</v>
      </c>
    </row>
    <row r="48" spans="1:8">
      <c r="A48" s="75">
        <v>47</v>
      </c>
      <c r="B48" s="75" t="s">
        <v>313</v>
      </c>
      <c r="C48" s="75" t="s">
        <v>313</v>
      </c>
      <c r="D48" s="75" t="s">
        <v>314</v>
      </c>
      <c r="E48" s="75" t="s">
        <v>408</v>
      </c>
      <c r="F48" s="75" t="s">
        <v>409</v>
      </c>
      <c r="G48" s="75" t="s">
        <v>361</v>
      </c>
      <c r="H48" s="75" t="s">
        <v>292</v>
      </c>
    </row>
    <row r="49" spans="1:8">
      <c r="A49" s="75">
        <v>48</v>
      </c>
      <c r="B49" s="75" t="s">
        <v>313</v>
      </c>
      <c r="C49" s="75" t="s">
        <v>313</v>
      </c>
      <c r="D49" s="75" t="s">
        <v>314</v>
      </c>
      <c r="E49" s="75" t="s">
        <v>410</v>
      </c>
      <c r="F49" s="75" t="s">
        <v>411</v>
      </c>
      <c r="G49" s="75" t="s">
        <v>385</v>
      </c>
      <c r="H49" s="75" t="s">
        <v>292</v>
      </c>
    </row>
    <row r="50" spans="1:8">
      <c r="A50" s="75">
        <v>49</v>
      </c>
      <c r="B50" s="75" t="s">
        <v>313</v>
      </c>
      <c r="C50" s="75" t="s">
        <v>313</v>
      </c>
      <c r="D50" s="75" t="s">
        <v>314</v>
      </c>
      <c r="E50" s="75" t="s">
        <v>412</v>
      </c>
      <c r="F50" s="75" t="s">
        <v>413</v>
      </c>
      <c r="G50" s="75" t="s">
        <v>385</v>
      </c>
      <c r="H50" s="75" t="s">
        <v>292</v>
      </c>
    </row>
    <row r="51" spans="1:8">
      <c r="A51" s="75">
        <v>50</v>
      </c>
      <c r="B51" s="75" t="s">
        <v>313</v>
      </c>
      <c r="C51" s="75" t="s">
        <v>313</v>
      </c>
      <c r="D51" s="75" t="s">
        <v>314</v>
      </c>
      <c r="E51" s="75" t="s">
        <v>414</v>
      </c>
      <c r="F51" s="75" t="s">
        <v>415</v>
      </c>
      <c r="G51" s="75" t="s">
        <v>416</v>
      </c>
      <c r="H51" s="75" t="s">
        <v>310</v>
      </c>
    </row>
    <row r="52" spans="1:8">
      <c r="A52" s="75">
        <v>51</v>
      </c>
      <c r="B52" s="75" t="s">
        <v>313</v>
      </c>
      <c r="C52" s="75" t="s">
        <v>313</v>
      </c>
      <c r="D52" s="75" t="s">
        <v>314</v>
      </c>
      <c r="E52" s="75" t="s">
        <v>417</v>
      </c>
      <c r="F52" s="75" t="s">
        <v>418</v>
      </c>
      <c r="G52" s="75" t="s">
        <v>320</v>
      </c>
      <c r="H52" s="75" t="s">
        <v>292</v>
      </c>
    </row>
    <row r="53" spans="1:8">
      <c r="A53" s="75">
        <v>52</v>
      </c>
      <c r="B53" s="75" t="s">
        <v>313</v>
      </c>
      <c r="C53" s="75" t="s">
        <v>313</v>
      </c>
      <c r="D53" s="75" t="s">
        <v>314</v>
      </c>
      <c r="E53" s="75" t="s">
        <v>419</v>
      </c>
      <c r="F53" s="75" t="s">
        <v>420</v>
      </c>
      <c r="G53" s="75" t="s">
        <v>403</v>
      </c>
      <c r="H53" s="75" t="s">
        <v>310</v>
      </c>
    </row>
    <row r="54" spans="1:8">
      <c r="A54" s="75">
        <v>53</v>
      </c>
      <c r="B54" s="75" t="s">
        <v>313</v>
      </c>
      <c r="C54" s="75" t="s">
        <v>313</v>
      </c>
      <c r="D54" s="75" t="s">
        <v>314</v>
      </c>
      <c r="E54" s="75" t="s">
        <v>421</v>
      </c>
      <c r="F54" s="75" t="s">
        <v>422</v>
      </c>
      <c r="G54" s="75" t="s">
        <v>378</v>
      </c>
      <c r="H54" s="75" t="s">
        <v>292</v>
      </c>
    </row>
    <row r="55" spans="1:8">
      <c r="A55" s="75">
        <v>54</v>
      </c>
      <c r="B55" s="75" t="s">
        <v>313</v>
      </c>
      <c r="C55" s="75" t="s">
        <v>313</v>
      </c>
      <c r="D55" s="75" t="s">
        <v>314</v>
      </c>
      <c r="E55" s="75" t="s">
        <v>423</v>
      </c>
      <c r="F55" s="75" t="s">
        <v>424</v>
      </c>
      <c r="G55" s="75" t="s">
        <v>317</v>
      </c>
      <c r="H55" s="75" t="s">
        <v>292</v>
      </c>
    </row>
    <row r="56" spans="1:8">
      <c r="A56" s="75">
        <v>55</v>
      </c>
      <c r="B56" s="75" t="s">
        <v>313</v>
      </c>
      <c r="C56" s="75" t="s">
        <v>313</v>
      </c>
      <c r="D56" s="75" t="s">
        <v>314</v>
      </c>
      <c r="E56" s="75" t="s">
        <v>425</v>
      </c>
      <c r="F56" s="75" t="s">
        <v>426</v>
      </c>
      <c r="G56" s="75" t="s">
        <v>326</v>
      </c>
      <c r="H56" s="75" t="s">
        <v>292</v>
      </c>
    </row>
    <row r="57" spans="1:8">
      <c r="A57" s="75">
        <v>56</v>
      </c>
      <c r="B57" s="75" t="s">
        <v>313</v>
      </c>
      <c r="C57" s="75" t="s">
        <v>313</v>
      </c>
      <c r="D57" s="75" t="s">
        <v>314</v>
      </c>
      <c r="E57" s="75" t="s">
        <v>427</v>
      </c>
      <c r="F57" s="75" t="s">
        <v>428</v>
      </c>
      <c r="G57" s="75" t="s">
        <v>317</v>
      </c>
      <c r="H57" s="75" t="s">
        <v>292</v>
      </c>
    </row>
    <row r="58" spans="1:8">
      <c r="A58" s="75">
        <v>57</v>
      </c>
      <c r="B58" s="75" t="s">
        <v>313</v>
      </c>
      <c r="C58" s="75" t="s">
        <v>313</v>
      </c>
      <c r="D58" s="75" t="s">
        <v>314</v>
      </c>
      <c r="E58" s="75" t="s">
        <v>429</v>
      </c>
      <c r="F58" s="75" t="s">
        <v>430</v>
      </c>
      <c r="G58" s="75" t="s">
        <v>385</v>
      </c>
      <c r="H58" s="75" t="s">
        <v>292</v>
      </c>
    </row>
    <row r="59" spans="1:8">
      <c r="A59" s="75">
        <v>58</v>
      </c>
      <c r="B59" s="75" t="s">
        <v>313</v>
      </c>
      <c r="C59" s="75" t="s">
        <v>313</v>
      </c>
      <c r="D59" s="75" t="s">
        <v>314</v>
      </c>
      <c r="E59" s="75" t="s">
        <v>431</v>
      </c>
      <c r="F59" s="75" t="s">
        <v>432</v>
      </c>
      <c r="G59" s="75" t="s">
        <v>323</v>
      </c>
      <c r="H59" s="75" t="s">
        <v>292</v>
      </c>
    </row>
    <row r="60" spans="1:8">
      <c r="A60" s="75">
        <v>59</v>
      </c>
      <c r="B60" s="75" t="s">
        <v>313</v>
      </c>
      <c r="C60" s="75" t="s">
        <v>313</v>
      </c>
      <c r="D60" s="75" t="s">
        <v>314</v>
      </c>
      <c r="E60" s="75" t="s">
        <v>433</v>
      </c>
      <c r="F60" s="75" t="s">
        <v>434</v>
      </c>
      <c r="G60" s="75" t="s">
        <v>435</v>
      </c>
      <c r="H60" s="75" t="s">
        <v>310</v>
      </c>
    </row>
    <row r="61" spans="1:8">
      <c r="A61" s="75">
        <v>60</v>
      </c>
      <c r="B61" s="75" t="s">
        <v>313</v>
      </c>
      <c r="C61" s="75" t="s">
        <v>313</v>
      </c>
      <c r="D61" s="75" t="s">
        <v>314</v>
      </c>
      <c r="E61" s="75" t="s">
        <v>436</v>
      </c>
      <c r="F61" s="75" t="s">
        <v>437</v>
      </c>
      <c r="G61" s="75" t="s">
        <v>385</v>
      </c>
      <c r="H61" s="75" t="s">
        <v>292</v>
      </c>
    </row>
    <row r="62" spans="1:8">
      <c r="A62" s="75">
        <v>61</v>
      </c>
      <c r="B62" s="75" t="s">
        <v>313</v>
      </c>
      <c r="C62" s="75" t="s">
        <v>313</v>
      </c>
      <c r="D62" s="75" t="s">
        <v>314</v>
      </c>
      <c r="E62" s="75" t="s">
        <v>438</v>
      </c>
      <c r="F62" s="75" t="s">
        <v>439</v>
      </c>
      <c r="G62" s="75" t="s">
        <v>440</v>
      </c>
      <c r="H62" s="75" t="s">
        <v>310</v>
      </c>
    </row>
    <row r="63" spans="1:8">
      <c r="A63" s="75">
        <v>62</v>
      </c>
      <c r="B63" s="75" t="s">
        <v>313</v>
      </c>
      <c r="C63" s="75" t="s">
        <v>313</v>
      </c>
      <c r="D63" s="75" t="s">
        <v>314</v>
      </c>
      <c r="E63" s="75" t="s">
        <v>441</v>
      </c>
      <c r="F63" s="75" t="s">
        <v>442</v>
      </c>
      <c r="G63" s="75" t="s">
        <v>443</v>
      </c>
      <c r="H63" s="75" t="s">
        <v>310</v>
      </c>
    </row>
    <row r="64" spans="1:8">
      <c r="A64" s="75">
        <v>63</v>
      </c>
      <c r="B64" s="75" t="s">
        <v>313</v>
      </c>
      <c r="C64" s="75" t="s">
        <v>313</v>
      </c>
      <c r="D64" s="75" t="s">
        <v>314</v>
      </c>
      <c r="E64" s="75" t="s">
        <v>444</v>
      </c>
      <c r="F64" s="75" t="s">
        <v>445</v>
      </c>
      <c r="G64" s="75" t="s">
        <v>352</v>
      </c>
      <c r="H64" s="75" t="s">
        <v>292</v>
      </c>
    </row>
    <row r="65" spans="1:8">
      <c r="A65" s="75">
        <v>64</v>
      </c>
      <c r="B65" s="75" t="s">
        <v>313</v>
      </c>
      <c r="C65" s="75" t="s">
        <v>313</v>
      </c>
      <c r="D65" s="75" t="s">
        <v>314</v>
      </c>
      <c r="E65" s="75" t="s">
        <v>446</v>
      </c>
      <c r="F65" s="75" t="s">
        <v>447</v>
      </c>
      <c r="G65" s="75" t="s">
        <v>352</v>
      </c>
      <c r="H65" s="75" t="s">
        <v>292</v>
      </c>
    </row>
    <row r="66" spans="1:8">
      <c r="A66" s="75">
        <v>65</v>
      </c>
      <c r="B66" s="75" t="s">
        <v>313</v>
      </c>
      <c r="C66" s="75" t="s">
        <v>313</v>
      </c>
      <c r="D66" s="75" t="s">
        <v>314</v>
      </c>
      <c r="E66" s="75" t="s">
        <v>448</v>
      </c>
      <c r="F66" s="75" t="s">
        <v>449</v>
      </c>
      <c r="G66" s="75" t="s">
        <v>326</v>
      </c>
      <c r="H66" s="75" t="s">
        <v>292</v>
      </c>
    </row>
    <row r="67" spans="1:8">
      <c r="A67" s="75">
        <v>66</v>
      </c>
      <c r="B67" s="75" t="s">
        <v>313</v>
      </c>
      <c r="C67" s="75" t="s">
        <v>313</v>
      </c>
      <c r="D67" s="75" t="s">
        <v>314</v>
      </c>
      <c r="E67" s="75" t="s">
        <v>450</v>
      </c>
      <c r="F67" s="75" t="s">
        <v>451</v>
      </c>
      <c r="G67" s="75" t="s">
        <v>452</v>
      </c>
      <c r="H67" s="75" t="s">
        <v>310</v>
      </c>
    </row>
    <row r="68" spans="1:8">
      <c r="A68" s="75">
        <v>67</v>
      </c>
      <c r="B68" s="75" t="s">
        <v>313</v>
      </c>
      <c r="C68" s="75" t="s">
        <v>313</v>
      </c>
      <c r="D68" s="75" t="s">
        <v>314</v>
      </c>
      <c r="E68" s="75" t="s">
        <v>453</v>
      </c>
      <c r="F68" s="75" t="s">
        <v>454</v>
      </c>
      <c r="G68" s="75" t="s">
        <v>455</v>
      </c>
      <c r="H68" s="75" t="s">
        <v>310</v>
      </c>
    </row>
    <row r="69" spans="1:8">
      <c r="A69" s="75">
        <v>68</v>
      </c>
      <c r="B69" s="75" t="s">
        <v>313</v>
      </c>
      <c r="C69" s="75" t="s">
        <v>313</v>
      </c>
      <c r="D69" s="75" t="s">
        <v>314</v>
      </c>
      <c r="E69" s="75" t="s">
        <v>456</v>
      </c>
      <c r="F69" s="75" t="s">
        <v>457</v>
      </c>
      <c r="G69" s="75" t="s">
        <v>455</v>
      </c>
      <c r="H69" s="75" t="s">
        <v>310</v>
      </c>
    </row>
    <row r="70" spans="1:8">
      <c r="A70" s="75">
        <v>69</v>
      </c>
      <c r="B70" s="75" t="s">
        <v>313</v>
      </c>
      <c r="C70" s="75" t="s">
        <v>313</v>
      </c>
      <c r="D70" s="75" t="s">
        <v>314</v>
      </c>
      <c r="E70" s="75" t="s">
        <v>458</v>
      </c>
      <c r="F70" s="75" t="s">
        <v>459</v>
      </c>
      <c r="G70" s="75" t="s">
        <v>320</v>
      </c>
      <c r="H70" s="75" t="s">
        <v>292</v>
      </c>
    </row>
    <row r="71" spans="1:8">
      <c r="A71" s="75">
        <v>70</v>
      </c>
      <c r="B71" s="75" t="s">
        <v>313</v>
      </c>
      <c r="C71" s="75" t="s">
        <v>313</v>
      </c>
      <c r="D71" s="75" t="s">
        <v>314</v>
      </c>
      <c r="E71" s="75" t="s">
        <v>460</v>
      </c>
      <c r="F71" s="75" t="s">
        <v>461</v>
      </c>
      <c r="G71" s="75" t="s">
        <v>317</v>
      </c>
      <c r="H71" s="75" t="s">
        <v>292</v>
      </c>
    </row>
    <row r="72" spans="1:8">
      <c r="A72" s="75">
        <v>71</v>
      </c>
      <c r="B72" s="75" t="s">
        <v>313</v>
      </c>
      <c r="C72" s="75" t="s">
        <v>313</v>
      </c>
      <c r="D72" s="75" t="s">
        <v>314</v>
      </c>
      <c r="E72" s="75" t="s">
        <v>462</v>
      </c>
      <c r="F72" s="75" t="s">
        <v>463</v>
      </c>
      <c r="G72" s="75" t="s">
        <v>385</v>
      </c>
      <c r="H72" s="75" t="s">
        <v>292</v>
      </c>
    </row>
    <row r="73" spans="1:8">
      <c r="A73" s="75">
        <v>72</v>
      </c>
      <c r="B73" s="75" t="s">
        <v>313</v>
      </c>
      <c r="C73" s="75" t="s">
        <v>313</v>
      </c>
      <c r="D73" s="75" t="s">
        <v>314</v>
      </c>
      <c r="E73" s="75" t="s">
        <v>464</v>
      </c>
      <c r="F73" s="75" t="s">
        <v>465</v>
      </c>
      <c r="G73" s="75" t="s">
        <v>352</v>
      </c>
      <c r="H73" s="75" t="s">
        <v>292</v>
      </c>
    </row>
    <row r="74" spans="1:8">
      <c r="A74" s="75">
        <v>73</v>
      </c>
      <c r="B74" s="75" t="s">
        <v>313</v>
      </c>
      <c r="C74" s="75" t="s">
        <v>313</v>
      </c>
      <c r="D74" s="75" t="s">
        <v>314</v>
      </c>
      <c r="E74" s="75" t="s">
        <v>466</v>
      </c>
      <c r="F74" s="75" t="s">
        <v>467</v>
      </c>
      <c r="G74" s="75" t="s">
        <v>323</v>
      </c>
      <c r="H74" s="75" t="s">
        <v>292</v>
      </c>
    </row>
    <row r="75" spans="1:8">
      <c r="A75" s="75">
        <v>74</v>
      </c>
      <c r="B75" s="75" t="s">
        <v>313</v>
      </c>
      <c r="C75" s="75" t="s">
        <v>313</v>
      </c>
      <c r="D75" s="75" t="s">
        <v>314</v>
      </c>
      <c r="E75" s="75" t="s">
        <v>468</v>
      </c>
      <c r="F75" s="75" t="s">
        <v>469</v>
      </c>
      <c r="G75" s="75" t="s">
        <v>323</v>
      </c>
      <c r="H75" s="75" t="s">
        <v>292</v>
      </c>
    </row>
    <row r="76" spans="1:8">
      <c r="A76" s="75">
        <v>75</v>
      </c>
      <c r="B76" s="75" t="s">
        <v>313</v>
      </c>
      <c r="C76" s="75" t="s">
        <v>313</v>
      </c>
      <c r="D76" s="75" t="s">
        <v>314</v>
      </c>
      <c r="E76" s="75" t="s">
        <v>470</v>
      </c>
      <c r="F76" s="75" t="s">
        <v>471</v>
      </c>
      <c r="G76" s="75" t="s">
        <v>472</v>
      </c>
      <c r="H76" s="75" t="s">
        <v>310</v>
      </c>
    </row>
    <row r="77" spans="1:8">
      <c r="A77" s="75">
        <v>76</v>
      </c>
      <c r="B77" s="75" t="s">
        <v>313</v>
      </c>
      <c r="C77" s="75" t="s">
        <v>313</v>
      </c>
      <c r="D77" s="75" t="s">
        <v>314</v>
      </c>
      <c r="E77" s="75" t="s">
        <v>473</v>
      </c>
      <c r="F77" s="75" t="s">
        <v>474</v>
      </c>
      <c r="G77" s="75" t="s">
        <v>326</v>
      </c>
      <c r="H77" s="75" t="s">
        <v>292</v>
      </c>
    </row>
    <row r="78" spans="1:8">
      <c r="A78" s="75">
        <v>77</v>
      </c>
      <c r="B78" s="75" t="s">
        <v>313</v>
      </c>
      <c r="C78" s="75" t="s">
        <v>313</v>
      </c>
      <c r="D78" s="75" t="s">
        <v>314</v>
      </c>
      <c r="E78" s="75" t="s">
        <v>475</v>
      </c>
      <c r="F78" s="75" t="s">
        <v>476</v>
      </c>
      <c r="G78" s="75" t="s">
        <v>326</v>
      </c>
      <c r="H78" s="75" t="s">
        <v>292</v>
      </c>
    </row>
    <row r="79" spans="1:8">
      <c r="A79" s="75">
        <v>78</v>
      </c>
      <c r="B79" s="75" t="s">
        <v>313</v>
      </c>
      <c r="C79" s="75" t="s">
        <v>313</v>
      </c>
      <c r="D79" s="75" t="s">
        <v>314</v>
      </c>
      <c r="E79" s="75" t="s">
        <v>477</v>
      </c>
      <c r="F79" s="75" t="s">
        <v>478</v>
      </c>
      <c r="G79" s="75" t="s">
        <v>317</v>
      </c>
      <c r="H79" s="75" t="s">
        <v>292</v>
      </c>
    </row>
    <row r="80" spans="1:8">
      <c r="A80" s="75">
        <v>79</v>
      </c>
      <c r="B80" s="75" t="s">
        <v>313</v>
      </c>
      <c r="C80" s="75" t="s">
        <v>313</v>
      </c>
      <c r="D80" s="75" t="s">
        <v>314</v>
      </c>
      <c r="E80" s="75" t="s">
        <v>479</v>
      </c>
      <c r="F80" s="75" t="s">
        <v>480</v>
      </c>
      <c r="G80" s="75" t="s">
        <v>352</v>
      </c>
      <c r="H80" s="75" t="s">
        <v>292</v>
      </c>
    </row>
    <row r="81" spans="1:8">
      <c r="A81" s="75">
        <v>80</v>
      </c>
      <c r="B81" s="75" t="s">
        <v>313</v>
      </c>
      <c r="C81" s="75" t="s">
        <v>313</v>
      </c>
      <c r="D81" s="75" t="s">
        <v>314</v>
      </c>
      <c r="E81" s="75" t="s">
        <v>481</v>
      </c>
      <c r="F81" s="75" t="s">
        <v>482</v>
      </c>
      <c r="G81" s="75" t="s">
        <v>317</v>
      </c>
      <c r="H81" s="75" t="s">
        <v>292</v>
      </c>
    </row>
    <row r="82" spans="1:8">
      <c r="A82" s="75">
        <v>81</v>
      </c>
      <c r="B82" s="75" t="s">
        <v>313</v>
      </c>
      <c r="C82" s="75" t="s">
        <v>313</v>
      </c>
      <c r="D82" s="75" t="s">
        <v>314</v>
      </c>
      <c r="E82" s="75" t="s">
        <v>483</v>
      </c>
      <c r="F82" s="75" t="s">
        <v>484</v>
      </c>
      <c r="G82" s="75" t="s">
        <v>326</v>
      </c>
      <c r="H82" s="75" t="s">
        <v>292</v>
      </c>
    </row>
    <row r="83" spans="1:8">
      <c r="A83" s="75">
        <v>82</v>
      </c>
      <c r="B83" s="75" t="s">
        <v>313</v>
      </c>
      <c r="C83" s="75" t="s">
        <v>313</v>
      </c>
      <c r="D83" s="75" t="s">
        <v>314</v>
      </c>
      <c r="E83" s="75" t="s">
        <v>485</v>
      </c>
      <c r="F83" s="75" t="s">
        <v>486</v>
      </c>
      <c r="G83" s="75" t="s">
        <v>323</v>
      </c>
      <c r="H83" s="75" t="s">
        <v>292</v>
      </c>
    </row>
    <row r="84" spans="1:8">
      <c r="A84" s="75">
        <v>83</v>
      </c>
      <c r="B84" s="75" t="s">
        <v>313</v>
      </c>
      <c r="C84" s="75" t="s">
        <v>313</v>
      </c>
      <c r="D84" s="75" t="s">
        <v>314</v>
      </c>
      <c r="E84" s="75" t="s">
        <v>487</v>
      </c>
      <c r="F84" s="75" t="s">
        <v>488</v>
      </c>
      <c r="G84" s="75" t="s">
        <v>352</v>
      </c>
      <c r="H84" s="75" t="s">
        <v>292</v>
      </c>
    </row>
    <row r="85" spans="1:8">
      <c r="A85" s="75">
        <v>84</v>
      </c>
      <c r="B85" s="75" t="s">
        <v>313</v>
      </c>
      <c r="C85" s="75" t="s">
        <v>313</v>
      </c>
      <c r="D85" s="75" t="s">
        <v>314</v>
      </c>
      <c r="E85" s="75" t="s">
        <v>489</v>
      </c>
      <c r="F85" s="75" t="s">
        <v>490</v>
      </c>
      <c r="G85" s="75" t="s">
        <v>323</v>
      </c>
      <c r="H85" s="75" t="s">
        <v>292</v>
      </c>
    </row>
    <row r="86" spans="1:8">
      <c r="A86" s="75">
        <v>85</v>
      </c>
      <c r="B86" s="75" t="s">
        <v>313</v>
      </c>
      <c r="C86" s="75" t="s">
        <v>313</v>
      </c>
      <c r="D86" s="75" t="s">
        <v>314</v>
      </c>
      <c r="E86" s="75" t="s">
        <v>491</v>
      </c>
      <c r="F86" s="75" t="s">
        <v>492</v>
      </c>
      <c r="G86" s="75" t="s">
        <v>317</v>
      </c>
      <c r="H86" s="75" t="s">
        <v>292</v>
      </c>
    </row>
    <row r="87" spans="1:8">
      <c r="A87" s="75">
        <v>86</v>
      </c>
      <c r="B87" s="75" t="s">
        <v>313</v>
      </c>
      <c r="C87" s="75" t="s">
        <v>313</v>
      </c>
      <c r="D87" s="75" t="s">
        <v>314</v>
      </c>
      <c r="E87" s="75" t="s">
        <v>493</v>
      </c>
      <c r="F87" s="75" t="s">
        <v>494</v>
      </c>
      <c r="G87" s="75" t="s">
        <v>323</v>
      </c>
      <c r="H87" s="75" t="s">
        <v>292</v>
      </c>
    </row>
    <row r="88" spans="1:8">
      <c r="A88" s="75">
        <v>87</v>
      </c>
      <c r="B88" s="75" t="s">
        <v>313</v>
      </c>
      <c r="C88" s="75" t="s">
        <v>313</v>
      </c>
      <c r="D88" s="75" t="s">
        <v>314</v>
      </c>
      <c r="E88" s="75" t="s">
        <v>495</v>
      </c>
      <c r="F88" s="75" t="s">
        <v>496</v>
      </c>
      <c r="G88" s="75" t="s">
        <v>317</v>
      </c>
      <c r="H88" s="75" t="s">
        <v>292</v>
      </c>
    </row>
    <row r="89" spans="1:8">
      <c r="A89" s="75">
        <v>88</v>
      </c>
      <c r="B89" s="75" t="s">
        <v>313</v>
      </c>
      <c r="C89" s="75" t="s">
        <v>313</v>
      </c>
      <c r="D89" s="75" t="s">
        <v>314</v>
      </c>
      <c r="E89" s="75" t="s">
        <v>497</v>
      </c>
      <c r="F89" s="75" t="s">
        <v>498</v>
      </c>
      <c r="G89" s="75" t="s">
        <v>385</v>
      </c>
      <c r="H89" s="75" t="s">
        <v>292</v>
      </c>
    </row>
    <row r="90" spans="1:8">
      <c r="A90" s="75">
        <v>89</v>
      </c>
      <c r="B90" s="75" t="s">
        <v>313</v>
      </c>
      <c r="C90" s="75" t="s">
        <v>313</v>
      </c>
      <c r="D90" s="75" t="s">
        <v>314</v>
      </c>
      <c r="E90" s="75" t="s">
        <v>499</v>
      </c>
      <c r="F90" s="75" t="s">
        <v>500</v>
      </c>
      <c r="G90" s="75" t="s">
        <v>361</v>
      </c>
      <c r="H90" s="75" t="s">
        <v>292</v>
      </c>
    </row>
    <row r="91" spans="1:8">
      <c r="A91" s="75">
        <v>90</v>
      </c>
      <c r="B91" s="75" t="s">
        <v>313</v>
      </c>
      <c r="C91" s="75" t="s">
        <v>313</v>
      </c>
      <c r="D91" s="75" t="s">
        <v>314</v>
      </c>
      <c r="E91" s="75" t="s">
        <v>501</v>
      </c>
      <c r="F91" s="75" t="s">
        <v>502</v>
      </c>
      <c r="G91" s="75" t="s">
        <v>503</v>
      </c>
      <c r="H91" s="75" t="s">
        <v>292</v>
      </c>
    </row>
    <row r="92" spans="1:8">
      <c r="A92" s="75">
        <v>91</v>
      </c>
      <c r="B92" s="75" t="s">
        <v>313</v>
      </c>
      <c r="C92" s="75" t="s">
        <v>313</v>
      </c>
      <c r="D92" s="75" t="s">
        <v>314</v>
      </c>
      <c r="E92" s="75" t="s">
        <v>504</v>
      </c>
      <c r="F92" s="75" t="s">
        <v>505</v>
      </c>
      <c r="G92" s="75" t="s">
        <v>361</v>
      </c>
      <c r="H92" s="75" t="s">
        <v>310</v>
      </c>
    </row>
    <row r="93" spans="1:8">
      <c r="A93" s="75">
        <v>92</v>
      </c>
      <c r="B93" s="75" t="s">
        <v>313</v>
      </c>
      <c r="C93" s="75" t="s">
        <v>313</v>
      </c>
      <c r="D93" s="75" t="s">
        <v>314</v>
      </c>
      <c r="E93" s="75" t="s">
        <v>506</v>
      </c>
      <c r="F93" s="75" t="s">
        <v>507</v>
      </c>
      <c r="G93" s="75" t="s">
        <v>317</v>
      </c>
      <c r="H93" s="75" t="s">
        <v>292</v>
      </c>
    </row>
    <row r="94" spans="1:8">
      <c r="A94" s="75">
        <v>93</v>
      </c>
      <c r="B94" s="75" t="s">
        <v>313</v>
      </c>
      <c r="C94" s="75" t="s">
        <v>313</v>
      </c>
      <c r="D94" s="75" t="s">
        <v>314</v>
      </c>
      <c r="E94" s="75" t="s">
        <v>508</v>
      </c>
      <c r="F94" s="75" t="s">
        <v>509</v>
      </c>
      <c r="G94" s="75" t="s">
        <v>510</v>
      </c>
      <c r="H94" s="75" t="s">
        <v>292</v>
      </c>
    </row>
    <row r="95" spans="1:8">
      <c r="A95" s="75">
        <v>94</v>
      </c>
      <c r="B95" s="75" t="s">
        <v>313</v>
      </c>
      <c r="C95" s="75" t="s">
        <v>313</v>
      </c>
      <c r="D95" s="75" t="s">
        <v>314</v>
      </c>
      <c r="E95" s="75" t="s">
        <v>511</v>
      </c>
      <c r="F95" s="75" t="s">
        <v>512</v>
      </c>
      <c r="G95" s="75" t="s">
        <v>513</v>
      </c>
      <c r="H95" s="75" t="s">
        <v>292</v>
      </c>
    </row>
    <row r="96" spans="1:8">
      <c r="A96" s="75">
        <v>95</v>
      </c>
      <c r="B96" s="75" t="s">
        <v>313</v>
      </c>
      <c r="C96" s="75" t="s">
        <v>313</v>
      </c>
      <c r="D96" s="75" t="s">
        <v>314</v>
      </c>
      <c r="E96" s="75" t="s">
        <v>514</v>
      </c>
      <c r="F96" s="75" t="s">
        <v>515</v>
      </c>
      <c r="G96" s="75" t="s">
        <v>516</v>
      </c>
      <c r="H96" s="75" t="s">
        <v>292</v>
      </c>
    </row>
    <row r="97" spans="1:8">
      <c r="A97" s="75">
        <v>96</v>
      </c>
      <c r="B97" s="75" t="s">
        <v>313</v>
      </c>
      <c r="C97" s="75" t="s">
        <v>313</v>
      </c>
      <c r="D97" s="75" t="s">
        <v>314</v>
      </c>
      <c r="E97" s="75" t="s">
        <v>517</v>
      </c>
      <c r="F97" s="75" t="s">
        <v>518</v>
      </c>
      <c r="G97" s="75" t="s">
        <v>329</v>
      </c>
      <c r="H97" s="75" t="s">
        <v>342</v>
      </c>
    </row>
    <row r="98" spans="1:8">
      <c r="A98" s="75">
        <v>97</v>
      </c>
      <c r="B98" s="75" t="s">
        <v>313</v>
      </c>
      <c r="C98" s="75" t="s">
        <v>313</v>
      </c>
      <c r="D98" s="75" t="s">
        <v>314</v>
      </c>
      <c r="E98" s="75" t="s">
        <v>517</v>
      </c>
      <c r="F98" s="75" t="s">
        <v>518</v>
      </c>
      <c r="G98" s="75" t="s">
        <v>329</v>
      </c>
      <c r="H98" s="75" t="s">
        <v>349</v>
      </c>
    </row>
    <row r="99" spans="1:8">
      <c r="A99" s="75">
        <v>98</v>
      </c>
      <c r="B99" s="75" t="s">
        <v>313</v>
      </c>
      <c r="C99" s="75" t="s">
        <v>313</v>
      </c>
      <c r="D99" s="75" t="s">
        <v>314</v>
      </c>
      <c r="E99" s="75" t="s">
        <v>519</v>
      </c>
      <c r="F99" s="75" t="s">
        <v>509</v>
      </c>
      <c r="G99" s="75" t="s">
        <v>520</v>
      </c>
      <c r="H99" s="75" t="s">
        <v>292</v>
      </c>
    </row>
    <row r="100" spans="1:8">
      <c r="A100" s="75">
        <v>99</v>
      </c>
      <c r="B100" s="75" t="s">
        <v>313</v>
      </c>
      <c r="C100" s="75" t="s">
        <v>313</v>
      </c>
      <c r="D100" s="75" t="s">
        <v>314</v>
      </c>
      <c r="E100" s="75" t="s">
        <v>521</v>
      </c>
      <c r="F100" s="75" t="s">
        <v>522</v>
      </c>
      <c r="G100" s="75" t="s">
        <v>523</v>
      </c>
      <c r="H100" s="75" t="s">
        <v>292</v>
      </c>
    </row>
    <row r="101" spans="1:8">
      <c r="A101" s="75">
        <v>100</v>
      </c>
      <c r="B101" s="75" t="s">
        <v>313</v>
      </c>
      <c r="C101" s="75" t="s">
        <v>313</v>
      </c>
      <c r="D101" s="75" t="s">
        <v>314</v>
      </c>
      <c r="E101" s="75" t="s">
        <v>524</v>
      </c>
      <c r="F101" s="75" t="s">
        <v>525</v>
      </c>
      <c r="G101" s="75" t="s">
        <v>329</v>
      </c>
      <c r="H101" s="75" t="s">
        <v>292</v>
      </c>
    </row>
    <row r="102" spans="1:8">
      <c r="A102" s="75">
        <v>101</v>
      </c>
      <c r="B102" s="75" t="s">
        <v>526</v>
      </c>
      <c r="C102" s="75" t="s">
        <v>526</v>
      </c>
      <c r="D102" s="75" t="s">
        <v>527</v>
      </c>
      <c r="E102" s="75" t="s">
        <v>528</v>
      </c>
      <c r="F102" s="75" t="s">
        <v>529</v>
      </c>
      <c r="G102" s="75" t="s">
        <v>530</v>
      </c>
      <c r="H102" s="75" t="s">
        <v>292</v>
      </c>
    </row>
    <row r="103" spans="1:8">
      <c r="A103" s="75">
        <v>102</v>
      </c>
      <c r="B103" s="75" t="s">
        <v>526</v>
      </c>
      <c r="C103" s="75" t="s">
        <v>526</v>
      </c>
      <c r="D103" s="75" t="s">
        <v>527</v>
      </c>
      <c r="E103" s="75" t="s">
        <v>531</v>
      </c>
      <c r="F103" s="75" t="s">
        <v>532</v>
      </c>
      <c r="G103" s="75" t="s">
        <v>530</v>
      </c>
      <c r="H103" s="75" t="s">
        <v>292</v>
      </c>
    </row>
    <row r="104" spans="1:8">
      <c r="A104" s="75">
        <v>103</v>
      </c>
      <c r="B104" s="75" t="s">
        <v>526</v>
      </c>
      <c r="C104" s="75" t="s">
        <v>526</v>
      </c>
      <c r="D104" s="75" t="s">
        <v>527</v>
      </c>
      <c r="E104" s="75" t="s">
        <v>533</v>
      </c>
      <c r="F104" s="75" t="s">
        <v>534</v>
      </c>
      <c r="G104" s="75" t="s">
        <v>530</v>
      </c>
      <c r="H104" s="75" t="s">
        <v>292</v>
      </c>
    </row>
    <row r="105" spans="1:8">
      <c r="A105" s="75">
        <v>104</v>
      </c>
      <c r="B105" s="75" t="s">
        <v>526</v>
      </c>
      <c r="C105" s="75" t="s">
        <v>526</v>
      </c>
      <c r="D105" s="75" t="s">
        <v>527</v>
      </c>
      <c r="E105" s="75" t="s">
        <v>514</v>
      </c>
      <c r="F105" s="75" t="s">
        <v>515</v>
      </c>
      <c r="G105" s="75" t="s">
        <v>516</v>
      </c>
      <c r="H105" s="75" t="s">
        <v>292</v>
      </c>
    </row>
    <row r="106" spans="1:8">
      <c r="A106" s="75">
        <v>105</v>
      </c>
      <c r="B106" s="75" t="s">
        <v>526</v>
      </c>
      <c r="C106" s="75" t="s">
        <v>526</v>
      </c>
      <c r="D106" s="75" t="s">
        <v>527</v>
      </c>
      <c r="E106" s="75" t="s">
        <v>535</v>
      </c>
      <c r="F106" s="75" t="s">
        <v>515</v>
      </c>
      <c r="G106" s="75" t="s">
        <v>536</v>
      </c>
      <c r="H106" s="75" t="s">
        <v>342</v>
      </c>
    </row>
    <row r="107" spans="1:8">
      <c r="A107" s="75">
        <v>106</v>
      </c>
      <c r="B107" s="75" t="s">
        <v>526</v>
      </c>
      <c r="C107" s="75" t="s">
        <v>526</v>
      </c>
      <c r="D107" s="75" t="s">
        <v>527</v>
      </c>
      <c r="E107" s="75" t="s">
        <v>535</v>
      </c>
      <c r="F107" s="75" t="s">
        <v>515</v>
      </c>
      <c r="G107" s="75" t="s">
        <v>536</v>
      </c>
      <c r="H107" s="75" t="s">
        <v>292</v>
      </c>
    </row>
    <row r="108" spans="1:8">
      <c r="A108" s="75">
        <v>107</v>
      </c>
      <c r="B108" s="75" t="s">
        <v>537</v>
      </c>
      <c r="C108" s="75" t="s">
        <v>538</v>
      </c>
      <c r="D108" s="75" t="s">
        <v>539</v>
      </c>
      <c r="E108" s="75" t="s">
        <v>540</v>
      </c>
      <c r="F108" s="75" t="s">
        <v>541</v>
      </c>
      <c r="G108" s="75" t="s">
        <v>542</v>
      </c>
      <c r="H108" s="75" t="s">
        <v>292</v>
      </c>
    </row>
    <row r="109" spans="1:8">
      <c r="A109" s="75">
        <v>108</v>
      </c>
      <c r="B109" s="75" t="s">
        <v>543</v>
      </c>
      <c r="C109" s="75" t="s">
        <v>544</v>
      </c>
      <c r="D109" s="75" t="s">
        <v>545</v>
      </c>
      <c r="E109" s="75" t="s">
        <v>546</v>
      </c>
      <c r="F109" s="75" t="s">
        <v>547</v>
      </c>
      <c r="G109" s="75" t="s">
        <v>548</v>
      </c>
      <c r="H109" s="75" t="s">
        <v>292</v>
      </c>
    </row>
    <row r="110" spans="1:8">
      <c r="A110" s="75">
        <v>109</v>
      </c>
      <c r="B110" s="75" t="s">
        <v>549</v>
      </c>
      <c r="C110" s="75" t="s">
        <v>550</v>
      </c>
      <c r="D110" s="75" t="s">
        <v>551</v>
      </c>
      <c r="E110" s="75" t="s">
        <v>552</v>
      </c>
      <c r="F110" s="75" t="s">
        <v>553</v>
      </c>
      <c r="G110" s="75" t="s">
        <v>554</v>
      </c>
      <c r="H110" s="75" t="s">
        <v>292</v>
      </c>
    </row>
    <row r="111" spans="1:8">
      <c r="A111" s="75">
        <v>110</v>
      </c>
      <c r="B111" s="75" t="s">
        <v>555</v>
      </c>
      <c r="C111" s="75" t="s">
        <v>556</v>
      </c>
      <c r="D111" s="75" t="s">
        <v>557</v>
      </c>
      <c r="E111" s="75" t="s">
        <v>558</v>
      </c>
      <c r="F111" s="75" t="s">
        <v>559</v>
      </c>
      <c r="G111" s="75" t="s">
        <v>560</v>
      </c>
      <c r="H111" s="75" t="s">
        <v>292</v>
      </c>
    </row>
    <row r="112" spans="1:8">
      <c r="A112" s="75">
        <v>111</v>
      </c>
      <c r="B112" s="75" t="s">
        <v>555</v>
      </c>
      <c r="C112" s="75" t="s">
        <v>556</v>
      </c>
      <c r="D112" s="75" t="s">
        <v>557</v>
      </c>
      <c r="E112" s="75" t="s">
        <v>561</v>
      </c>
      <c r="F112" s="75" t="s">
        <v>562</v>
      </c>
      <c r="G112" s="75" t="s">
        <v>560</v>
      </c>
      <c r="H112" s="75" t="s">
        <v>292</v>
      </c>
    </row>
    <row r="113" spans="1:8">
      <c r="A113" s="75">
        <v>112</v>
      </c>
      <c r="B113" s="75" t="s">
        <v>563</v>
      </c>
      <c r="C113" s="75" t="s">
        <v>564</v>
      </c>
      <c r="D113" s="75" t="s">
        <v>565</v>
      </c>
      <c r="E113" s="75" t="s">
        <v>566</v>
      </c>
      <c r="F113" s="75" t="s">
        <v>567</v>
      </c>
      <c r="G113" s="75" t="s">
        <v>568</v>
      </c>
      <c r="H113" s="75" t="s">
        <v>292</v>
      </c>
    </row>
    <row r="114" spans="1:8">
      <c r="A114" s="75">
        <v>113</v>
      </c>
      <c r="B114" s="75" t="s">
        <v>563</v>
      </c>
      <c r="C114" s="75" t="s">
        <v>569</v>
      </c>
      <c r="D114" s="75" t="s">
        <v>570</v>
      </c>
      <c r="E114" s="75" t="s">
        <v>566</v>
      </c>
      <c r="F114" s="75" t="s">
        <v>567</v>
      </c>
      <c r="G114" s="75" t="s">
        <v>568</v>
      </c>
      <c r="H114" s="75" t="s">
        <v>292</v>
      </c>
    </row>
    <row r="115" spans="1:8">
      <c r="A115" s="75">
        <v>114</v>
      </c>
      <c r="B115" s="75" t="s">
        <v>571</v>
      </c>
      <c r="C115" s="75" t="s">
        <v>572</v>
      </c>
      <c r="D115" s="75" t="s">
        <v>573</v>
      </c>
      <c r="E115" s="75" t="s">
        <v>487</v>
      </c>
      <c r="F115" s="75" t="s">
        <v>488</v>
      </c>
      <c r="G115" s="75" t="s">
        <v>352</v>
      </c>
      <c r="H115" s="75" t="s">
        <v>292</v>
      </c>
    </row>
    <row r="116" spans="1:8">
      <c r="A116" s="75">
        <v>115</v>
      </c>
      <c r="B116" s="75" t="s">
        <v>574</v>
      </c>
      <c r="C116" s="75" t="s">
        <v>575</v>
      </c>
      <c r="D116" s="75" t="s">
        <v>576</v>
      </c>
      <c r="E116" s="75" t="s">
        <v>577</v>
      </c>
      <c r="F116" s="75" t="s">
        <v>578</v>
      </c>
      <c r="G116" s="75" t="s">
        <v>579</v>
      </c>
      <c r="H116" s="75" t="s">
        <v>292</v>
      </c>
    </row>
    <row r="117" spans="1:8">
      <c r="A117" s="75">
        <v>116</v>
      </c>
      <c r="B117" s="75" t="s">
        <v>580</v>
      </c>
      <c r="C117" s="75" t="s">
        <v>581</v>
      </c>
      <c r="D117" s="75" t="s">
        <v>582</v>
      </c>
      <c r="E117" s="75" t="s">
        <v>583</v>
      </c>
      <c r="F117" s="75" t="s">
        <v>584</v>
      </c>
      <c r="G117" s="75" t="s">
        <v>585</v>
      </c>
      <c r="H117" s="75" t="s">
        <v>292</v>
      </c>
    </row>
    <row r="118" spans="1:8">
      <c r="A118" s="75">
        <v>117</v>
      </c>
      <c r="B118" s="75" t="s">
        <v>580</v>
      </c>
      <c r="C118" s="75" t="s">
        <v>586</v>
      </c>
      <c r="D118" s="75" t="s">
        <v>587</v>
      </c>
      <c r="E118" s="75" t="s">
        <v>588</v>
      </c>
      <c r="F118" s="75" t="s">
        <v>589</v>
      </c>
      <c r="G118" s="75" t="s">
        <v>585</v>
      </c>
      <c r="H118" s="75" t="s">
        <v>292</v>
      </c>
    </row>
    <row r="119" spans="1:8">
      <c r="A119" s="75">
        <v>118</v>
      </c>
      <c r="B119" s="75" t="s">
        <v>580</v>
      </c>
      <c r="C119" s="75" t="s">
        <v>586</v>
      </c>
      <c r="D119" s="75" t="s">
        <v>587</v>
      </c>
      <c r="E119" s="75" t="s">
        <v>590</v>
      </c>
      <c r="F119" s="75" t="s">
        <v>591</v>
      </c>
      <c r="G119" s="75" t="s">
        <v>361</v>
      </c>
      <c r="H119" s="75" t="s">
        <v>292</v>
      </c>
    </row>
    <row r="120" spans="1:8">
      <c r="A120" s="75">
        <v>119</v>
      </c>
      <c r="B120" s="75" t="s">
        <v>580</v>
      </c>
      <c r="C120" s="75" t="s">
        <v>586</v>
      </c>
      <c r="D120" s="75" t="s">
        <v>587</v>
      </c>
      <c r="E120" s="75" t="s">
        <v>583</v>
      </c>
      <c r="F120" s="75" t="s">
        <v>584</v>
      </c>
      <c r="G120" s="75" t="s">
        <v>585</v>
      </c>
      <c r="H120" s="75" t="s">
        <v>292</v>
      </c>
    </row>
    <row r="121" spans="1:8">
      <c r="A121" s="75">
        <v>120</v>
      </c>
      <c r="B121" s="75" t="s">
        <v>580</v>
      </c>
      <c r="C121" s="75" t="s">
        <v>592</v>
      </c>
      <c r="D121" s="75" t="s">
        <v>593</v>
      </c>
      <c r="E121" s="75" t="s">
        <v>588</v>
      </c>
      <c r="F121" s="75" t="s">
        <v>589</v>
      </c>
      <c r="G121" s="75" t="s">
        <v>585</v>
      </c>
      <c r="H121" s="75" t="s">
        <v>292</v>
      </c>
    </row>
    <row r="122" spans="1:8">
      <c r="A122" s="75">
        <v>121</v>
      </c>
      <c r="B122" s="75" t="s">
        <v>580</v>
      </c>
      <c r="C122" s="75" t="s">
        <v>592</v>
      </c>
      <c r="D122" s="75" t="s">
        <v>593</v>
      </c>
      <c r="E122" s="75" t="s">
        <v>590</v>
      </c>
      <c r="F122" s="75" t="s">
        <v>591</v>
      </c>
      <c r="G122" s="75" t="s">
        <v>361</v>
      </c>
      <c r="H122" s="75" t="s">
        <v>292</v>
      </c>
    </row>
    <row r="123" spans="1:8">
      <c r="A123" s="75">
        <v>122</v>
      </c>
      <c r="B123" s="75" t="s">
        <v>580</v>
      </c>
      <c r="C123" s="75" t="s">
        <v>594</v>
      </c>
      <c r="D123" s="75" t="s">
        <v>595</v>
      </c>
      <c r="E123" s="75" t="s">
        <v>583</v>
      </c>
      <c r="F123" s="75" t="s">
        <v>584</v>
      </c>
      <c r="G123" s="75" t="s">
        <v>585</v>
      </c>
      <c r="H123" s="75" t="s">
        <v>292</v>
      </c>
    </row>
    <row r="124" spans="1:8">
      <c r="A124" s="75">
        <v>123</v>
      </c>
      <c r="B124" s="75" t="s">
        <v>596</v>
      </c>
      <c r="C124" s="75" t="s">
        <v>597</v>
      </c>
      <c r="D124" s="75" t="s">
        <v>598</v>
      </c>
      <c r="E124" s="75" t="s">
        <v>599</v>
      </c>
      <c r="F124" s="75" t="s">
        <v>600</v>
      </c>
      <c r="G124" s="75" t="s">
        <v>378</v>
      </c>
      <c r="H124" s="75" t="s">
        <v>292</v>
      </c>
    </row>
    <row r="125" spans="1:8">
      <c r="A125" s="75">
        <v>124</v>
      </c>
      <c r="B125" s="75" t="s">
        <v>601</v>
      </c>
      <c r="C125" s="75" t="s">
        <v>602</v>
      </c>
      <c r="D125" s="75" t="s">
        <v>603</v>
      </c>
      <c r="E125" s="75" t="s">
        <v>604</v>
      </c>
      <c r="F125" s="75" t="s">
        <v>605</v>
      </c>
      <c r="G125" s="75" t="s">
        <v>606</v>
      </c>
      <c r="H125" s="75" t="s">
        <v>292</v>
      </c>
    </row>
    <row r="126" spans="1:8">
      <c r="A126" s="75">
        <v>125</v>
      </c>
      <c r="B126" s="75" t="s">
        <v>601</v>
      </c>
      <c r="C126" s="75" t="s">
        <v>602</v>
      </c>
      <c r="D126" s="75" t="s">
        <v>603</v>
      </c>
      <c r="E126" s="75" t="s">
        <v>607</v>
      </c>
      <c r="F126" s="75" t="s">
        <v>608</v>
      </c>
      <c r="G126" s="75" t="s">
        <v>609</v>
      </c>
      <c r="H126" s="75" t="s">
        <v>292</v>
      </c>
    </row>
    <row r="127" spans="1:8">
      <c r="A127" s="75">
        <v>126</v>
      </c>
      <c r="B127" s="75" t="s">
        <v>610</v>
      </c>
      <c r="C127" s="75" t="s">
        <v>611</v>
      </c>
      <c r="D127" s="75" t="s">
        <v>612</v>
      </c>
      <c r="E127" s="75" t="s">
        <v>613</v>
      </c>
      <c r="F127" s="75" t="s">
        <v>614</v>
      </c>
      <c r="G127" s="75" t="s">
        <v>615</v>
      </c>
      <c r="H127" s="75" t="s">
        <v>292</v>
      </c>
    </row>
    <row r="128" spans="1:8">
      <c r="A128" s="75">
        <v>127</v>
      </c>
      <c r="B128" s="75" t="s">
        <v>610</v>
      </c>
      <c r="C128" s="75" t="s">
        <v>611</v>
      </c>
      <c r="D128" s="75" t="s">
        <v>612</v>
      </c>
      <c r="E128" s="75" t="s">
        <v>616</v>
      </c>
      <c r="F128" s="75" t="s">
        <v>617</v>
      </c>
      <c r="G128" s="75" t="s">
        <v>615</v>
      </c>
      <c r="H128" s="75" t="s">
        <v>292</v>
      </c>
    </row>
    <row r="129" spans="1:8">
      <c r="A129" s="75">
        <v>128</v>
      </c>
      <c r="B129" s="75" t="s">
        <v>610</v>
      </c>
      <c r="C129" s="75" t="s">
        <v>618</v>
      </c>
      <c r="D129" s="75" t="s">
        <v>619</v>
      </c>
      <c r="E129" s="75" t="s">
        <v>620</v>
      </c>
      <c r="F129" s="75" t="s">
        <v>621</v>
      </c>
      <c r="G129" s="75" t="s">
        <v>615</v>
      </c>
      <c r="H129" s="75" t="s">
        <v>292</v>
      </c>
    </row>
    <row r="130" spans="1:8">
      <c r="A130" s="75">
        <v>129</v>
      </c>
      <c r="B130" s="75" t="s">
        <v>610</v>
      </c>
      <c r="C130" s="75" t="s">
        <v>618</v>
      </c>
      <c r="D130" s="75" t="s">
        <v>619</v>
      </c>
      <c r="E130" s="75" t="s">
        <v>622</v>
      </c>
      <c r="F130" s="75" t="s">
        <v>623</v>
      </c>
      <c r="G130" s="75" t="s">
        <v>615</v>
      </c>
      <c r="H130" s="75" t="s">
        <v>292</v>
      </c>
    </row>
    <row r="131" spans="1:8">
      <c r="A131" s="75">
        <v>130</v>
      </c>
      <c r="B131" s="75" t="s">
        <v>610</v>
      </c>
      <c r="C131" s="75" t="s">
        <v>624</v>
      </c>
      <c r="D131" s="75" t="s">
        <v>625</v>
      </c>
      <c r="E131" s="75" t="s">
        <v>626</v>
      </c>
      <c r="F131" s="75" t="s">
        <v>627</v>
      </c>
      <c r="G131" s="75" t="s">
        <v>615</v>
      </c>
      <c r="H131" s="75" t="s">
        <v>292</v>
      </c>
    </row>
    <row r="132" spans="1:8">
      <c r="A132" s="75">
        <v>131</v>
      </c>
      <c r="B132" s="75" t="s">
        <v>195</v>
      </c>
      <c r="C132" s="75" t="s">
        <v>195</v>
      </c>
      <c r="D132" s="75" t="s">
        <v>195</v>
      </c>
      <c r="E132" s="75" t="s">
        <v>353</v>
      </c>
      <c r="F132" s="75" t="s">
        <v>354</v>
      </c>
      <c r="G132" s="75" t="s">
        <v>323</v>
      </c>
      <c r="H132" s="75" t="s">
        <v>292</v>
      </c>
    </row>
    <row r="133" spans="1:8">
      <c r="A133" s="75">
        <v>132</v>
      </c>
      <c r="B133" s="75" t="s">
        <v>195</v>
      </c>
      <c r="C133" s="75" t="s">
        <v>195</v>
      </c>
      <c r="D133" s="75" t="s">
        <v>195</v>
      </c>
      <c r="E133" s="75" t="s">
        <v>396</v>
      </c>
      <c r="F133" s="75" t="s">
        <v>397</v>
      </c>
      <c r="G133" s="75" t="s">
        <v>398</v>
      </c>
      <c r="H133" s="75" t="s">
        <v>310</v>
      </c>
    </row>
    <row r="134" spans="1:8">
      <c r="A134" s="75">
        <v>133</v>
      </c>
      <c r="B134" s="75" t="s">
        <v>195</v>
      </c>
      <c r="C134" s="75" t="s">
        <v>195</v>
      </c>
      <c r="D134" s="75" t="s">
        <v>195</v>
      </c>
      <c r="E134" s="75" t="s">
        <v>533</v>
      </c>
      <c r="F134" s="75" t="s">
        <v>534</v>
      </c>
      <c r="G134" s="75" t="s">
        <v>530</v>
      </c>
      <c r="H134" s="75" t="s">
        <v>292</v>
      </c>
    </row>
    <row r="135" spans="1:8">
      <c r="A135" s="75">
        <v>134</v>
      </c>
      <c r="B135" s="75" t="s">
        <v>195</v>
      </c>
      <c r="C135" s="75" t="s">
        <v>195</v>
      </c>
      <c r="D135" s="75" t="s">
        <v>195</v>
      </c>
      <c r="E135" s="75" t="s">
        <v>433</v>
      </c>
      <c r="F135" s="75" t="s">
        <v>434</v>
      </c>
      <c r="G135" s="75" t="s">
        <v>435</v>
      </c>
      <c r="H135" s="75" t="s">
        <v>310</v>
      </c>
    </row>
    <row r="136" spans="1:8">
      <c r="A136" s="75">
        <v>135</v>
      </c>
      <c r="B136" s="75" t="s">
        <v>195</v>
      </c>
      <c r="C136" s="75" t="s">
        <v>195</v>
      </c>
      <c r="D136" s="75" t="s">
        <v>195</v>
      </c>
      <c r="E136" s="75" t="s">
        <v>438</v>
      </c>
      <c r="F136" s="75" t="s">
        <v>439</v>
      </c>
      <c r="G136" s="75" t="s">
        <v>440</v>
      </c>
      <c r="H136" s="75" t="s">
        <v>310</v>
      </c>
    </row>
    <row r="137" spans="1:8">
      <c r="A137" s="75">
        <v>136</v>
      </c>
      <c r="B137" s="75" t="s">
        <v>195</v>
      </c>
      <c r="C137" s="75" t="s">
        <v>195</v>
      </c>
      <c r="D137" s="75" t="s">
        <v>195</v>
      </c>
      <c r="E137" s="75" t="s">
        <v>599</v>
      </c>
      <c r="F137" s="75" t="s">
        <v>600</v>
      </c>
      <c r="G137" s="75" t="s">
        <v>378</v>
      </c>
      <c r="H137" s="75" t="s">
        <v>292</v>
      </c>
    </row>
    <row r="138" spans="1:8">
      <c r="A138" s="75">
        <v>137</v>
      </c>
      <c r="B138" s="75" t="s">
        <v>195</v>
      </c>
      <c r="C138" s="75" t="s">
        <v>195</v>
      </c>
      <c r="D138" s="75" t="s">
        <v>195</v>
      </c>
      <c r="E138" s="75" t="s">
        <v>506</v>
      </c>
      <c r="F138" s="75" t="s">
        <v>507</v>
      </c>
      <c r="G138" s="75" t="s">
        <v>317</v>
      </c>
      <c r="H138" s="75" t="s">
        <v>292</v>
      </c>
    </row>
    <row r="139" spans="1:8">
      <c r="A139" s="75">
        <v>138</v>
      </c>
      <c r="B139" s="75" t="s">
        <v>195</v>
      </c>
      <c r="C139" s="75" t="s">
        <v>195</v>
      </c>
      <c r="D139" s="75" t="s">
        <v>195</v>
      </c>
      <c r="E139" s="75" t="s">
        <v>508</v>
      </c>
      <c r="F139" s="75" t="s">
        <v>509</v>
      </c>
      <c r="G139" s="75" t="s">
        <v>510</v>
      </c>
      <c r="H139" s="75" t="s">
        <v>292</v>
      </c>
    </row>
    <row r="140" spans="1:8">
      <c r="A140" s="75">
        <v>139</v>
      </c>
      <c r="B140" s="75" t="s">
        <v>195</v>
      </c>
      <c r="C140" s="75" t="s">
        <v>195</v>
      </c>
      <c r="D140" s="75" t="s">
        <v>195</v>
      </c>
      <c r="E140" s="75" t="s">
        <v>511</v>
      </c>
      <c r="F140" s="75" t="s">
        <v>512</v>
      </c>
      <c r="G140" s="75" t="s">
        <v>513</v>
      </c>
      <c r="H140" s="75" t="s">
        <v>292</v>
      </c>
    </row>
    <row r="141" spans="1:8">
      <c r="A141" s="75">
        <v>140</v>
      </c>
      <c r="B141" s="75" t="s">
        <v>195</v>
      </c>
      <c r="C141" s="75" t="s">
        <v>195</v>
      </c>
      <c r="D141" s="75" t="s">
        <v>195</v>
      </c>
      <c r="E141" s="75" t="s">
        <v>519</v>
      </c>
      <c r="F141" s="75" t="s">
        <v>509</v>
      </c>
      <c r="G141" s="75" t="s">
        <v>520</v>
      </c>
      <c r="H141" s="75" t="s">
        <v>292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" width="9.140625" style="74"/>
    <col min="2" max="16384" width="9.140625" style="70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odfrmMonthYear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odCommandButton">
    <tabColor indexed="47"/>
  </sheetPr>
  <dimension ref="A1"/>
  <sheetViews>
    <sheetView showGridLines="0" workbookViewId="0"/>
  </sheetViews>
  <sheetFormatPr defaultRowHeight="11.25"/>
  <cols>
    <col min="1" max="16384" width="9.140625" style="70"/>
  </cols>
  <sheetData/>
  <sheetProtection formatColumns="0" formatRows="0"/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zoomScaleNormal="85" workbookViewId="0"/>
  </sheetViews>
  <sheetFormatPr defaultRowHeight="11.25"/>
  <cols>
    <col min="1" max="1" width="9.140625" style="74"/>
    <col min="2" max="16384" width="9.140625" style="70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70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_SPRAV">
    <tabColor indexed="47"/>
  </sheetPr>
  <dimension ref="A1"/>
  <sheetViews>
    <sheetView showGridLines="0" workbookViewId="0"/>
  </sheetViews>
  <sheetFormatPr defaultRowHeight="11.25"/>
  <cols>
    <col min="1" max="16384" width="9.140625" style="70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"/>
  <sheetViews>
    <sheetView showGridLines="0" workbookViewId="0"/>
  </sheetViews>
  <sheetFormatPr defaultRowHeight="11.25"/>
  <cols>
    <col min="1" max="16384" width="9.140625" style="70"/>
  </cols>
  <sheetData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_CO1">
    <tabColor indexed="47"/>
  </sheetPr>
  <dimension ref="A1"/>
  <sheetViews>
    <sheetView showGridLines="0" workbookViewId="0"/>
  </sheetViews>
  <sheetFormatPr defaultRowHeight="11.25"/>
  <cols>
    <col min="1" max="16384" width="9.140625" style="70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B48"/>
  <sheetViews>
    <sheetView showGridLines="0" tabSelected="1" topLeftCell="F7" zoomScaleNormal="100" workbookViewId="0">
      <pane xSplit="4" ySplit="8" topLeftCell="J15" activePane="bottomRight" state="frozen"/>
      <selection activeCell="F7" sqref="F7"/>
      <selection pane="topRight" activeCell="J7" sqref="J7"/>
      <selection pane="bottomLeft" activeCell="F15" sqref="F15"/>
      <selection pane="bottomRight" activeCell="H8" sqref="H8"/>
    </sheetView>
  </sheetViews>
  <sheetFormatPr defaultRowHeight="11.25"/>
  <cols>
    <col min="1" max="5" width="0" style="109" hidden="1" customWidth="1"/>
    <col min="6" max="6" width="3.7109375" style="109" customWidth="1"/>
    <col min="7" max="8" width="9.7109375" style="109" customWidth="1"/>
    <col min="9" max="9" width="42.28515625" style="109" customWidth="1"/>
    <col min="10" max="26" width="15.7109375" style="109" customWidth="1"/>
    <col min="27" max="27" width="24.7109375" style="109" customWidth="1"/>
    <col min="28" max="28" width="5.7109375" style="120" customWidth="1"/>
    <col min="29" max="16384" width="9.140625" style="109"/>
  </cols>
  <sheetData>
    <row r="1" spans="7:28" hidden="1"/>
    <row r="2" spans="7:28" hidden="1"/>
    <row r="3" spans="7:28" hidden="1"/>
    <row r="4" spans="7:28" hidden="1"/>
    <row r="5" spans="7:28" hidden="1"/>
    <row r="6" spans="7:28" ht="15" hidden="1" customHeight="1"/>
    <row r="7" spans="7:28" ht="15" customHeight="1"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 spans="7:28" ht="15" customHeight="1">
      <c r="G8" s="135"/>
      <c r="H8" s="34" t="e">
        <f>"Мониторинг инвестиционных программ сетевых компаний за " &amp; IF(god &lt;&gt; "",god &amp; " год","год не определен")</f>
        <v>#REF!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135"/>
    </row>
    <row r="9" spans="7:28" ht="15" customHeight="1">
      <c r="G9" s="135"/>
      <c r="H9" s="121"/>
      <c r="I9" s="122"/>
      <c r="J9" s="123"/>
      <c r="K9" s="123"/>
      <c r="L9" s="123"/>
      <c r="M9" s="123"/>
      <c r="N9" s="123"/>
      <c r="O9" s="123"/>
      <c r="P9" s="123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35"/>
    </row>
    <row r="10" spans="7:28" s="124" customFormat="1" ht="15" customHeight="1">
      <c r="G10" s="135"/>
      <c r="H10" s="166" t="s">
        <v>159</v>
      </c>
      <c r="I10" s="166" t="s">
        <v>190</v>
      </c>
      <c r="J10" s="166" t="s">
        <v>189</v>
      </c>
      <c r="K10" s="166"/>
      <c r="L10" s="166" t="s">
        <v>188</v>
      </c>
      <c r="M10" s="166"/>
      <c r="N10" s="168"/>
      <c r="O10" s="166" t="s">
        <v>199</v>
      </c>
      <c r="P10" s="166"/>
      <c r="Q10" s="166" t="s">
        <v>204</v>
      </c>
      <c r="R10" s="166"/>
      <c r="S10" s="166"/>
      <c r="T10" s="166"/>
      <c r="U10" s="166"/>
      <c r="V10" s="166"/>
      <c r="W10" s="166"/>
      <c r="X10" s="166"/>
      <c r="Y10" s="166"/>
      <c r="Z10" s="166"/>
      <c r="AA10" s="166" t="s">
        <v>160</v>
      </c>
      <c r="AB10" s="7"/>
    </row>
    <row r="11" spans="7:28" s="125" customFormat="1" ht="15" customHeight="1">
      <c r="G11" s="136"/>
      <c r="H11" s="165"/>
      <c r="I11" s="165"/>
      <c r="J11" s="166" t="s">
        <v>187</v>
      </c>
      <c r="K11" s="166" t="s">
        <v>186</v>
      </c>
      <c r="L11" s="166" t="s">
        <v>185</v>
      </c>
      <c r="M11" s="169" t="s">
        <v>184</v>
      </c>
      <c r="N11" s="166" t="s">
        <v>203</v>
      </c>
      <c r="O11" s="171"/>
      <c r="P11" s="166"/>
      <c r="Q11" s="166" t="s">
        <v>183</v>
      </c>
      <c r="R11" s="166"/>
      <c r="S11" s="166" t="s">
        <v>182</v>
      </c>
      <c r="T11" s="166"/>
      <c r="U11" s="166"/>
      <c r="V11" s="166"/>
      <c r="W11" s="166" t="s">
        <v>181</v>
      </c>
      <c r="X11" s="166"/>
      <c r="Y11" s="166" t="s">
        <v>180</v>
      </c>
      <c r="Z11" s="166"/>
      <c r="AA11" s="166"/>
      <c r="AB11" s="7"/>
    </row>
    <row r="12" spans="7:28" s="125" customFormat="1" ht="15" customHeight="1">
      <c r="G12" s="136"/>
      <c r="H12" s="165"/>
      <c r="I12" s="165"/>
      <c r="J12" s="166"/>
      <c r="K12" s="166"/>
      <c r="L12" s="166"/>
      <c r="M12" s="169"/>
      <c r="N12" s="166"/>
      <c r="O12" s="171"/>
      <c r="P12" s="166"/>
      <c r="Q12" s="166"/>
      <c r="R12" s="166"/>
      <c r="S12" s="166" t="s">
        <v>179</v>
      </c>
      <c r="T12" s="166"/>
      <c r="U12" s="166" t="s">
        <v>178</v>
      </c>
      <c r="V12" s="166"/>
      <c r="W12" s="166"/>
      <c r="X12" s="166"/>
      <c r="Y12" s="166"/>
      <c r="Z12" s="166"/>
      <c r="AA12" s="166"/>
      <c r="AB12" s="7"/>
    </row>
    <row r="13" spans="7:28" ht="15" customHeight="1">
      <c r="G13" s="135"/>
      <c r="H13" s="165"/>
      <c r="I13" s="165"/>
      <c r="J13" s="165"/>
      <c r="K13" s="165"/>
      <c r="L13" s="165"/>
      <c r="M13" s="170"/>
      <c r="N13" s="165"/>
      <c r="O13" s="33" t="s">
        <v>172</v>
      </c>
      <c r="P13" s="48" t="s">
        <v>173</v>
      </c>
      <c r="Q13" s="48" t="s">
        <v>172</v>
      </c>
      <c r="R13" s="48" t="s">
        <v>173</v>
      </c>
      <c r="S13" s="48" t="s">
        <v>172</v>
      </c>
      <c r="T13" s="48" t="s">
        <v>173</v>
      </c>
      <c r="U13" s="48" t="s">
        <v>172</v>
      </c>
      <c r="V13" s="48" t="s">
        <v>173</v>
      </c>
      <c r="W13" s="48" t="s">
        <v>172</v>
      </c>
      <c r="X13" s="48" t="s">
        <v>173</v>
      </c>
      <c r="Y13" s="48" t="s">
        <v>172</v>
      </c>
      <c r="Z13" s="48" t="s">
        <v>173</v>
      </c>
      <c r="AA13" s="48"/>
      <c r="AB13" s="7"/>
    </row>
    <row r="14" spans="7:28">
      <c r="G14" s="135"/>
      <c r="H14" s="49">
        <v>1</v>
      </c>
      <c r="I14" s="49">
        <v>2</v>
      </c>
      <c r="J14" s="49">
        <v>3</v>
      </c>
      <c r="K14" s="49">
        <v>4</v>
      </c>
      <c r="L14" s="49">
        <v>5</v>
      </c>
      <c r="M14" s="49">
        <v>6</v>
      </c>
      <c r="N14" s="32">
        <v>7</v>
      </c>
      <c r="O14" s="49">
        <v>8</v>
      </c>
      <c r="P14" s="49">
        <v>9</v>
      </c>
      <c r="Q14" s="49">
        <v>10</v>
      </c>
      <c r="R14" s="49">
        <v>11</v>
      </c>
      <c r="S14" s="49">
        <v>12</v>
      </c>
      <c r="T14" s="49">
        <v>13</v>
      </c>
      <c r="U14" s="49">
        <v>14</v>
      </c>
      <c r="V14" s="49">
        <v>15</v>
      </c>
      <c r="W14" s="49">
        <v>16</v>
      </c>
      <c r="X14" s="49">
        <v>17</v>
      </c>
      <c r="Y14" s="49">
        <v>18</v>
      </c>
      <c r="Z14" s="49">
        <v>19</v>
      </c>
      <c r="AA14" s="49">
        <v>20</v>
      </c>
      <c r="AB14" s="7"/>
    </row>
    <row r="15" spans="7:28" ht="22.5">
      <c r="G15" s="135"/>
      <c r="H15" s="47" t="s">
        <v>61</v>
      </c>
      <c r="I15" s="46" t="s">
        <v>191</v>
      </c>
      <c r="J15" s="48"/>
      <c r="K15" s="48"/>
      <c r="L15" s="48"/>
      <c r="M15" s="48"/>
      <c r="N15" s="48"/>
      <c r="O15" s="45">
        <f t="shared" ref="O15:Z15" si="0">SUM(O16:O19)</f>
        <v>3159.5</v>
      </c>
      <c r="P15" s="45">
        <f t="shared" si="0"/>
        <v>3786.9</v>
      </c>
      <c r="Q15" s="45">
        <f t="shared" si="0"/>
        <v>3159.5</v>
      </c>
      <c r="R15" s="45">
        <f t="shared" si="0"/>
        <v>3786.9</v>
      </c>
      <c r="S15" s="45">
        <f t="shared" si="0"/>
        <v>0</v>
      </c>
      <c r="T15" s="45">
        <f t="shared" si="0"/>
        <v>0</v>
      </c>
      <c r="U15" s="45">
        <f t="shared" si="0"/>
        <v>3159.5</v>
      </c>
      <c r="V15" s="45">
        <f t="shared" si="0"/>
        <v>3786.9</v>
      </c>
      <c r="W15" s="45">
        <f t="shared" si="0"/>
        <v>0</v>
      </c>
      <c r="X15" s="45">
        <f t="shared" si="0"/>
        <v>0</v>
      </c>
      <c r="Y15" s="45">
        <f t="shared" si="0"/>
        <v>0</v>
      </c>
      <c r="Z15" s="45">
        <f t="shared" si="0"/>
        <v>0</v>
      </c>
      <c r="AA15" s="44"/>
      <c r="AB15" s="6"/>
    </row>
    <row r="16" spans="7:28" ht="15" customHeight="1">
      <c r="G16" s="135"/>
      <c r="H16" s="43" t="s">
        <v>161</v>
      </c>
      <c r="I16" s="42" t="s">
        <v>177</v>
      </c>
      <c r="J16" s="41"/>
      <c r="K16" s="41"/>
      <c r="L16" s="41"/>
      <c r="M16" s="41"/>
      <c r="N16" s="41"/>
      <c r="O16" s="40">
        <f>SUMIF($AB19:$AB37,"=r_1_1",O19:O37)</f>
        <v>0</v>
      </c>
      <c r="P16" s="40">
        <f>SUMIF($AB19:$AB37,"=r_1_1",P19:P37)</f>
        <v>0</v>
      </c>
      <c r="Q16" s="40">
        <f t="shared" ref="Q16:Z16" si="1">SUMIF($AB19:$AB37,"=r_1_1",Q19:Q37)</f>
        <v>0</v>
      </c>
      <c r="R16" s="40">
        <f t="shared" si="1"/>
        <v>0</v>
      </c>
      <c r="S16" s="40">
        <f t="shared" si="1"/>
        <v>0</v>
      </c>
      <c r="T16" s="40">
        <f t="shared" si="1"/>
        <v>0</v>
      </c>
      <c r="U16" s="40">
        <f t="shared" si="1"/>
        <v>0</v>
      </c>
      <c r="V16" s="40">
        <f t="shared" si="1"/>
        <v>0</v>
      </c>
      <c r="W16" s="40">
        <f t="shared" si="1"/>
        <v>0</v>
      </c>
      <c r="X16" s="40">
        <f t="shared" si="1"/>
        <v>0</v>
      </c>
      <c r="Y16" s="40">
        <f t="shared" si="1"/>
        <v>0</v>
      </c>
      <c r="Z16" s="40">
        <f t="shared" si="1"/>
        <v>0</v>
      </c>
      <c r="AA16" s="39"/>
      <c r="AB16" s="6"/>
    </row>
    <row r="17" spans="1:28" ht="15" customHeight="1">
      <c r="G17" s="135"/>
      <c r="H17" s="43" t="s">
        <v>162</v>
      </c>
      <c r="I17" s="42" t="s">
        <v>176</v>
      </c>
      <c r="J17" s="41"/>
      <c r="K17" s="41"/>
      <c r="L17" s="41"/>
      <c r="M17" s="41"/>
      <c r="N17" s="41"/>
      <c r="O17" s="40">
        <f>SUMIF($AB19:$AB37,"=r_1_2",O19:O37)</f>
        <v>0</v>
      </c>
      <c r="P17" s="40">
        <f t="shared" ref="P17:Z17" si="2">SUMIF($AB19:$AB37,"=r_1_2",P19:P37)</f>
        <v>0</v>
      </c>
      <c r="Q17" s="40">
        <f t="shared" si="2"/>
        <v>0</v>
      </c>
      <c r="R17" s="40">
        <f t="shared" si="2"/>
        <v>0</v>
      </c>
      <c r="S17" s="40">
        <f t="shared" si="2"/>
        <v>0</v>
      </c>
      <c r="T17" s="40">
        <f t="shared" si="2"/>
        <v>0</v>
      </c>
      <c r="U17" s="40">
        <f t="shared" si="2"/>
        <v>0</v>
      </c>
      <c r="V17" s="40">
        <f t="shared" si="2"/>
        <v>0</v>
      </c>
      <c r="W17" s="40">
        <f t="shared" si="2"/>
        <v>0</v>
      </c>
      <c r="X17" s="40">
        <f t="shared" si="2"/>
        <v>0</v>
      </c>
      <c r="Y17" s="40">
        <f t="shared" si="2"/>
        <v>0</v>
      </c>
      <c r="Z17" s="40">
        <f t="shared" si="2"/>
        <v>0</v>
      </c>
      <c r="AA17" s="39"/>
      <c r="AB17" s="6"/>
    </row>
    <row r="18" spans="1:28" ht="15" customHeight="1">
      <c r="G18" s="135"/>
      <c r="H18" s="43" t="s">
        <v>194</v>
      </c>
      <c r="I18" s="42" t="s">
        <v>175</v>
      </c>
      <c r="J18" s="41"/>
      <c r="K18" s="41"/>
      <c r="L18" s="41"/>
      <c r="M18" s="41"/>
      <c r="N18" s="41"/>
      <c r="O18" s="40">
        <f>SUMIF($AB19:$AB37,"=r_1_3",O19:O37)</f>
        <v>0</v>
      </c>
      <c r="P18" s="40">
        <f t="shared" ref="P18:Z18" si="3">SUMIF($AB19:$AB37,"=r_1_3",P19:P37)</f>
        <v>0</v>
      </c>
      <c r="Q18" s="40">
        <f t="shared" si="3"/>
        <v>0</v>
      </c>
      <c r="R18" s="40">
        <f t="shared" si="3"/>
        <v>0</v>
      </c>
      <c r="S18" s="40">
        <f t="shared" si="3"/>
        <v>0</v>
      </c>
      <c r="T18" s="40">
        <f t="shared" si="3"/>
        <v>0</v>
      </c>
      <c r="U18" s="40">
        <f t="shared" si="3"/>
        <v>0</v>
      </c>
      <c r="V18" s="40">
        <f t="shared" si="3"/>
        <v>0</v>
      </c>
      <c r="W18" s="40">
        <f t="shared" si="3"/>
        <v>0</v>
      </c>
      <c r="X18" s="40">
        <f t="shared" si="3"/>
        <v>0</v>
      </c>
      <c r="Y18" s="40">
        <f t="shared" si="3"/>
        <v>0</v>
      </c>
      <c r="Z18" s="40">
        <f t="shared" si="3"/>
        <v>0</v>
      </c>
      <c r="AA18" s="39"/>
      <c r="AB18" s="6"/>
    </row>
    <row r="19" spans="1:28" ht="15" customHeight="1">
      <c r="G19" s="135"/>
      <c r="H19" s="43" t="s">
        <v>193</v>
      </c>
      <c r="I19" s="42" t="s">
        <v>217</v>
      </c>
      <c r="J19" s="41"/>
      <c r="K19" s="41"/>
      <c r="L19" s="41"/>
      <c r="M19" s="41"/>
      <c r="N19" s="41"/>
      <c r="O19" s="40">
        <f>SUMIF($AB19:$AB37,"=r_1_4",O19:O37)</f>
        <v>3159.5</v>
      </c>
      <c r="P19" s="40">
        <f t="shared" ref="P19:Z19" si="4">SUMIF($AB19:$AB37,"=r_1_4",P19:P37)</f>
        <v>3786.9</v>
      </c>
      <c r="Q19" s="40">
        <f t="shared" si="4"/>
        <v>3159.5</v>
      </c>
      <c r="R19" s="40">
        <f t="shared" si="4"/>
        <v>3786.9</v>
      </c>
      <c r="S19" s="40">
        <f t="shared" si="4"/>
        <v>0</v>
      </c>
      <c r="T19" s="40">
        <f t="shared" si="4"/>
        <v>0</v>
      </c>
      <c r="U19" s="40">
        <f t="shared" si="4"/>
        <v>3159.5</v>
      </c>
      <c r="V19" s="40">
        <f t="shared" si="4"/>
        <v>3786.9</v>
      </c>
      <c r="W19" s="40">
        <f t="shared" si="4"/>
        <v>0</v>
      </c>
      <c r="X19" s="40">
        <f t="shared" si="4"/>
        <v>0</v>
      </c>
      <c r="Y19" s="40">
        <f t="shared" si="4"/>
        <v>0</v>
      </c>
      <c r="Z19" s="40">
        <f t="shared" si="4"/>
        <v>0</v>
      </c>
      <c r="AA19" s="39"/>
      <c r="AB19" s="6"/>
    </row>
    <row r="20" spans="1:28" s="70" customFormat="1" ht="15" customHeight="1">
      <c r="A20" s="172" t="e">
        <f>#REF!</f>
        <v>#REF!</v>
      </c>
      <c r="G20" s="51"/>
      <c r="H20" s="28" t="e">
        <f>#REF!</f>
        <v>#REF!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6"/>
      <c r="AB20" s="52"/>
    </row>
    <row r="21" spans="1:28" ht="15" customHeight="1">
      <c r="A21" s="172"/>
      <c r="G21" s="135"/>
      <c r="H21" s="43" t="s">
        <v>161</v>
      </c>
      <c r="I21" s="42" t="s">
        <v>177</v>
      </c>
      <c r="J21" s="41"/>
      <c r="K21" s="41"/>
      <c r="L21" s="41"/>
      <c r="M21" s="41"/>
      <c r="N21" s="41"/>
      <c r="O21" s="40">
        <f t="shared" ref="O21:Z21" si="5">SUM(O22:O23)</f>
        <v>0</v>
      </c>
      <c r="P21" s="40">
        <f t="shared" si="5"/>
        <v>0</v>
      </c>
      <c r="Q21" s="40">
        <f t="shared" si="5"/>
        <v>0</v>
      </c>
      <c r="R21" s="40">
        <f t="shared" si="5"/>
        <v>0</v>
      </c>
      <c r="S21" s="40">
        <f t="shared" si="5"/>
        <v>0</v>
      </c>
      <c r="T21" s="40">
        <f t="shared" si="5"/>
        <v>0</v>
      </c>
      <c r="U21" s="40">
        <f t="shared" si="5"/>
        <v>0</v>
      </c>
      <c r="V21" s="40">
        <f t="shared" si="5"/>
        <v>0</v>
      </c>
      <c r="W21" s="40">
        <f t="shared" si="5"/>
        <v>0</v>
      </c>
      <c r="X21" s="40">
        <f t="shared" si="5"/>
        <v>0</v>
      </c>
      <c r="Y21" s="40">
        <f t="shared" si="5"/>
        <v>0</v>
      </c>
      <c r="Z21" s="40">
        <f t="shared" si="5"/>
        <v>0</v>
      </c>
      <c r="AA21" s="25"/>
      <c r="AB21" s="138" t="s">
        <v>213</v>
      </c>
    </row>
    <row r="22" spans="1:28" ht="15" hidden="1" customHeight="1">
      <c r="A22" s="172"/>
      <c r="E22" s="110" t="s">
        <v>207</v>
      </c>
      <c r="G22" s="135"/>
      <c r="H22" s="24" t="s">
        <v>161</v>
      </c>
      <c r="I22" s="23"/>
      <c r="J22" s="22"/>
      <c r="K22" s="22"/>
      <c r="L22" s="22"/>
      <c r="M22" s="22"/>
      <c r="N22" s="22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0"/>
      <c r="AB22" s="6"/>
    </row>
    <row r="23" spans="1:28" ht="15" customHeight="1">
      <c r="A23" s="172"/>
      <c r="G23" s="135"/>
      <c r="H23" s="19"/>
      <c r="I23" s="18" t="s">
        <v>192</v>
      </c>
      <c r="J23" s="156" t="s">
        <v>282</v>
      </c>
      <c r="K23" s="22"/>
      <c r="L23" s="22"/>
      <c r="M23" s="22"/>
      <c r="N23" s="22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0"/>
      <c r="AB23" s="6"/>
    </row>
    <row r="24" spans="1:28" ht="15" customHeight="1">
      <c r="A24" s="172"/>
      <c r="G24" s="135"/>
      <c r="H24" s="43" t="s">
        <v>162</v>
      </c>
      <c r="I24" s="42" t="s">
        <v>176</v>
      </c>
      <c r="J24" s="41"/>
      <c r="K24" s="41"/>
      <c r="L24" s="41"/>
      <c r="M24" s="41"/>
      <c r="N24" s="41"/>
      <c r="O24" s="40">
        <f t="shared" ref="O24:Z24" si="6">SUM(O25:O26)</f>
        <v>0</v>
      </c>
      <c r="P24" s="40">
        <f t="shared" si="6"/>
        <v>0</v>
      </c>
      <c r="Q24" s="40">
        <f t="shared" si="6"/>
        <v>0</v>
      </c>
      <c r="R24" s="40">
        <f t="shared" si="6"/>
        <v>0</v>
      </c>
      <c r="S24" s="40">
        <f t="shared" si="6"/>
        <v>0</v>
      </c>
      <c r="T24" s="40">
        <f t="shared" si="6"/>
        <v>0</v>
      </c>
      <c r="U24" s="40">
        <f t="shared" si="6"/>
        <v>0</v>
      </c>
      <c r="V24" s="40">
        <f t="shared" si="6"/>
        <v>0</v>
      </c>
      <c r="W24" s="40">
        <f t="shared" si="6"/>
        <v>0</v>
      </c>
      <c r="X24" s="40">
        <f t="shared" si="6"/>
        <v>0</v>
      </c>
      <c r="Y24" s="40">
        <f t="shared" si="6"/>
        <v>0</v>
      </c>
      <c r="Z24" s="40">
        <f t="shared" si="6"/>
        <v>0</v>
      </c>
      <c r="AA24" s="25"/>
      <c r="AB24" s="138" t="s">
        <v>214</v>
      </c>
    </row>
    <row r="25" spans="1:28" ht="15" hidden="1" customHeight="1">
      <c r="A25" s="172"/>
      <c r="E25" s="110" t="s">
        <v>207</v>
      </c>
      <c r="G25" s="135"/>
      <c r="H25" s="24" t="s">
        <v>162</v>
      </c>
      <c r="I25" s="23"/>
      <c r="J25" s="22"/>
      <c r="K25" s="22"/>
      <c r="L25" s="22"/>
      <c r="M25" s="22"/>
      <c r="N25" s="22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0"/>
      <c r="AB25" s="6"/>
    </row>
    <row r="26" spans="1:28" ht="15" customHeight="1">
      <c r="A26" s="172"/>
      <c r="G26" s="135"/>
      <c r="H26" s="19"/>
      <c r="I26" s="18" t="s">
        <v>192</v>
      </c>
      <c r="J26" s="156" t="s">
        <v>283</v>
      </c>
      <c r="K26" s="22"/>
      <c r="L26" s="22"/>
      <c r="M26" s="22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0"/>
      <c r="AB26" s="6"/>
    </row>
    <row r="27" spans="1:28" ht="15" customHeight="1">
      <c r="A27" s="172"/>
      <c r="G27" s="135"/>
      <c r="H27" s="43" t="s">
        <v>194</v>
      </c>
      <c r="I27" s="42" t="s">
        <v>175</v>
      </c>
      <c r="J27" s="41"/>
      <c r="K27" s="41"/>
      <c r="L27" s="41"/>
      <c r="M27" s="41"/>
      <c r="N27" s="41"/>
      <c r="O27" s="40">
        <f t="shared" ref="O27:Z27" si="7">SUM(O28:O29)</f>
        <v>0</v>
      </c>
      <c r="P27" s="40">
        <f t="shared" si="7"/>
        <v>0</v>
      </c>
      <c r="Q27" s="40">
        <f t="shared" si="7"/>
        <v>0</v>
      </c>
      <c r="R27" s="40">
        <f t="shared" si="7"/>
        <v>0</v>
      </c>
      <c r="S27" s="40">
        <f t="shared" si="7"/>
        <v>0</v>
      </c>
      <c r="T27" s="40">
        <f t="shared" si="7"/>
        <v>0</v>
      </c>
      <c r="U27" s="40">
        <f t="shared" si="7"/>
        <v>0</v>
      </c>
      <c r="V27" s="40">
        <f t="shared" si="7"/>
        <v>0</v>
      </c>
      <c r="W27" s="40">
        <f t="shared" si="7"/>
        <v>0</v>
      </c>
      <c r="X27" s="40">
        <f t="shared" si="7"/>
        <v>0</v>
      </c>
      <c r="Y27" s="40">
        <f t="shared" si="7"/>
        <v>0</v>
      </c>
      <c r="Z27" s="40">
        <f t="shared" si="7"/>
        <v>0</v>
      </c>
      <c r="AA27" s="25"/>
      <c r="AB27" s="138" t="s">
        <v>215</v>
      </c>
    </row>
    <row r="28" spans="1:28" ht="15" hidden="1" customHeight="1">
      <c r="A28" s="172"/>
      <c r="E28" s="110" t="s">
        <v>207</v>
      </c>
      <c r="G28" s="135"/>
      <c r="H28" s="24" t="s">
        <v>194</v>
      </c>
      <c r="I28" s="23"/>
      <c r="J28" s="22"/>
      <c r="K28" s="22"/>
      <c r="L28" s="22"/>
      <c r="M28" s="22"/>
      <c r="N28" s="22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0"/>
      <c r="AB28" s="6"/>
    </row>
    <row r="29" spans="1:28" ht="15" customHeight="1">
      <c r="A29" s="172"/>
      <c r="G29" s="135"/>
      <c r="H29" s="19"/>
      <c r="I29" s="18" t="s">
        <v>192</v>
      </c>
      <c r="J29" s="156" t="s">
        <v>284</v>
      </c>
      <c r="K29" s="22"/>
      <c r="L29" s="22"/>
      <c r="M29" s="22"/>
      <c r="N29" s="2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0"/>
      <c r="AB29" s="6"/>
    </row>
    <row r="30" spans="1:28" ht="15" customHeight="1">
      <c r="A30" s="172"/>
      <c r="G30" s="135"/>
      <c r="H30" s="43" t="s">
        <v>193</v>
      </c>
      <c r="I30" s="42" t="s">
        <v>174</v>
      </c>
      <c r="J30" s="41"/>
      <c r="K30" s="41"/>
      <c r="L30" s="41"/>
      <c r="M30" s="41"/>
      <c r="N30" s="41"/>
      <c r="O30" s="40">
        <f t="shared" ref="O30:Z30" si="8">SUM(O31:O36)</f>
        <v>3159.5</v>
      </c>
      <c r="P30" s="40">
        <f t="shared" si="8"/>
        <v>3786.9</v>
      </c>
      <c r="Q30" s="40">
        <f t="shared" si="8"/>
        <v>3159.5</v>
      </c>
      <c r="R30" s="40">
        <f t="shared" si="8"/>
        <v>3786.9</v>
      </c>
      <c r="S30" s="40">
        <f t="shared" si="8"/>
        <v>0</v>
      </c>
      <c r="T30" s="40">
        <f t="shared" si="8"/>
        <v>0</v>
      </c>
      <c r="U30" s="40">
        <f t="shared" si="8"/>
        <v>3159.5</v>
      </c>
      <c r="V30" s="40">
        <f t="shared" si="8"/>
        <v>3786.9</v>
      </c>
      <c r="W30" s="40">
        <f t="shared" si="8"/>
        <v>0</v>
      </c>
      <c r="X30" s="40">
        <f t="shared" si="8"/>
        <v>0</v>
      </c>
      <c r="Y30" s="40">
        <f t="shared" si="8"/>
        <v>0</v>
      </c>
      <c r="Z30" s="40">
        <f t="shared" si="8"/>
        <v>0</v>
      </c>
      <c r="AA30" s="25"/>
      <c r="AB30" s="138" t="s">
        <v>216</v>
      </c>
    </row>
    <row r="31" spans="1:28" ht="15" hidden="1" customHeight="1">
      <c r="A31" s="172"/>
      <c r="E31" s="110" t="s">
        <v>207</v>
      </c>
      <c r="G31" s="135"/>
      <c r="H31" s="24" t="s">
        <v>193</v>
      </c>
      <c r="I31" s="23"/>
      <c r="J31" s="22"/>
      <c r="K31" s="22"/>
      <c r="L31" s="22"/>
      <c r="M31" s="22"/>
      <c r="N31" s="22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0"/>
      <c r="AB31" s="6"/>
    </row>
    <row r="32" spans="1:28" ht="45.75" customHeight="1">
      <c r="A32" s="172"/>
      <c r="G32" s="137" t="s">
        <v>196</v>
      </c>
      <c r="H32" s="43" t="s">
        <v>628</v>
      </c>
      <c r="I32" s="17" t="s">
        <v>641</v>
      </c>
      <c r="J32" s="16" t="s">
        <v>632</v>
      </c>
      <c r="K32" s="16" t="s">
        <v>634</v>
      </c>
      <c r="L32" s="15">
        <v>0.65</v>
      </c>
      <c r="M32" s="39" t="s">
        <v>636</v>
      </c>
      <c r="N32" s="39" t="s">
        <v>637</v>
      </c>
      <c r="O32" s="15">
        <v>1270</v>
      </c>
      <c r="P32" s="15">
        <v>1225.0999999999999</v>
      </c>
      <c r="Q32" s="40">
        <f t="shared" ref="Q32:R35" si="9">S32+U32+W32+Y32</f>
        <v>1270</v>
      </c>
      <c r="R32" s="40">
        <f t="shared" si="9"/>
        <v>1225.0999999999999</v>
      </c>
      <c r="S32" s="15"/>
      <c r="T32" s="15"/>
      <c r="U32" s="15">
        <v>1270</v>
      </c>
      <c r="V32" s="15">
        <v>1225.0999999999999</v>
      </c>
      <c r="W32" s="15"/>
      <c r="X32" s="15"/>
      <c r="Y32" s="15"/>
      <c r="Z32" s="15"/>
      <c r="AA32" s="39"/>
      <c r="AB32" s="6"/>
    </row>
    <row r="33" spans="1:28" ht="48.75" customHeight="1">
      <c r="A33" s="172"/>
      <c r="G33" s="137" t="s">
        <v>196</v>
      </c>
      <c r="H33" s="43" t="s">
        <v>629</v>
      </c>
      <c r="I33" s="17" t="s">
        <v>642</v>
      </c>
      <c r="J33" s="16" t="s">
        <v>632</v>
      </c>
      <c r="K33" s="16" t="s">
        <v>634</v>
      </c>
      <c r="L33" s="15">
        <v>0.25</v>
      </c>
      <c r="M33" s="39" t="s">
        <v>638</v>
      </c>
      <c r="N33" s="39" t="s">
        <v>639</v>
      </c>
      <c r="O33" s="15">
        <v>500</v>
      </c>
      <c r="P33" s="15">
        <v>588.9</v>
      </c>
      <c r="Q33" s="40">
        <f t="shared" si="9"/>
        <v>500</v>
      </c>
      <c r="R33" s="40">
        <f t="shared" si="9"/>
        <v>588.9</v>
      </c>
      <c r="S33" s="15"/>
      <c r="T33" s="15"/>
      <c r="U33" s="15">
        <v>500</v>
      </c>
      <c r="V33" s="15">
        <v>588.9</v>
      </c>
      <c r="W33" s="15"/>
      <c r="X33" s="15"/>
      <c r="Y33" s="15"/>
      <c r="Z33" s="15"/>
      <c r="AA33" s="39"/>
      <c r="AB33" s="6"/>
    </row>
    <row r="34" spans="1:28" ht="39.75" customHeight="1">
      <c r="A34" s="172"/>
      <c r="G34" s="137" t="s">
        <v>196</v>
      </c>
      <c r="H34" s="43" t="s">
        <v>630</v>
      </c>
      <c r="I34" s="17" t="s">
        <v>643</v>
      </c>
      <c r="J34" s="16" t="s">
        <v>633</v>
      </c>
      <c r="K34" s="16" t="s">
        <v>635</v>
      </c>
      <c r="L34" s="15">
        <v>0.7</v>
      </c>
      <c r="M34" s="39" t="s">
        <v>640</v>
      </c>
      <c r="N34" s="39" t="s">
        <v>637</v>
      </c>
      <c r="O34" s="15">
        <v>889.5</v>
      </c>
      <c r="P34" s="15">
        <v>1382.9</v>
      </c>
      <c r="Q34" s="40">
        <f t="shared" si="9"/>
        <v>889.5</v>
      </c>
      <c r="R34" s="40">
        <f t="shared" si="9"/>
        <v>1382.9</v>
      </c>
      <c r="S34" s="15"/>
      <c r="T34" s="15"/>
      <c r="U34" s="15">
        <v>889.5</v>
      </c>
      <c r="V34" s="15">
        <v>1382.9</v>
      </c>
      <c r="W34" s="15"/>
      <c r="X34" s="15"/>
      <c r="Y34" s="15"/>
      <c r="Z34" s="15"/>
      <c r="AA34" s="39"/>
      <c r="AB34" s="6"/>
    </row>
    <row r="35" spans="1:28" ht="48.75" customHeight="1">
      <c r="A35" s="172"/>
      <c r="G35" s="137" t="s">
        <v>196</v>
      </c>
      <c r="H35" s="43" t="s">
        <v>631</v>
      </c>
      <c r="I35" s="17" t="s">
        <v>644</v>
      </c>
      <c r="J35" s="16" t="s">
        <v>633</v>
      </c>
      <c r="K35" s="16" t="s">
        <v>635</v>
      </c>
      <c r="L35" s="15">
        <v>0.25</v>
      </c>
      <c r="M35" s="39" t="s">
        <v>638</v>
      </c>
      <c r="N35" s="39" t="s">
        <v>639</v>
      </c>
      <c r="O35" s="15">
        <v>500</v>
      </c>
      <c r="P35" s="15">
        <v>590</v>
      </c>
      <c r="Q35" s="40">
        <f t="shared" si="9"/>
        <v>500</v>
      </c>
      <c r="R35" s="40">
        <f t="shared" si="9"/>
        <v>590</v>
      </c>
      <c r="S35" s="15"/>
      <c r="T35" s="15"/>
      <c r="U35" s="15">
        <v>500</v>
      </c>
      <c r="V35" s="15">
        <v>590</v>
      </c>
      <c r="W35" s="15"/>
      <c r="X35" s="15"/>
      <c r="Y35" s="15"/>
      <c r="Z35" s="15"/>
      <c r="AA35" s="39"/>
      <c r="AB35" s="6"/>
    </row>
    <row r="36" spans="1:28" ht="15" customHeight="1">
      <c r="A36" s="172"/>
      <c r="G36" s="135"/>
      <c r="H36" s="19"/>
      <c r="I36" s="18" t="s">
        <v>192</v>
      </c>
      <c r="J36" s="156" t="s">
        <v>285</v>
      </c>
      <c r="K36" s="22"/>
      <c r="L36" s="22"/>
      <c r="M36" s="22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0"/>
      <c r="AB36" s="6"/>
    </row>
    <row r="37" spans="1:28" ht="15" customHeight="1">
      <c r="G37" s="135"/>
      <c r="H37" s="38"/>
      <c r="I37" s="37" t="s">
        <v>192</v>
      </c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5"/>
      <c r="AB37" s="135"/>
    </row>
    <row r="38" spans="1:28" ht="15" customHeight="1">
      <c r="G38" s="135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35"/>
    </row>
    <row r="39" spans="1:28" ht="15" customHeight="1">
      <c r="G39" s="135"/>
      <c r="H39" s="125"/>
      <c r="I39" s="2" t="s">
        <v>200</v>
      </c>
      <c r="J39" s="125"/>
      <c r="K39" s="125"/>
      <c r="L39" s="125"/>
      <c r="M39" s="125"/>
      <c r="N39" s="125"/>
      <c r="O39" s="125"/>
      <c r="P39" s="125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35"/>
    </row>
    <row r="40" spans="1:28" s="128" customFormat="1">
      <c r="G40" s="136"/>
      <c r="H40" s="125"/>
      <c r="I40" s="126" t="s">
        <v>202</v>
      </c>
      <c r="J40" s="127"/>
      <c r="K40" s="127"/>
      <c r="L40" s="127"/>
      <c r="M40" s="127"/>
      <c r="N40" s="127"/>
      <c r="O40" s="127"/>
      <c r="P40" s="127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36"/>
    </row>
    <row r="41" spans="1:28" s="128" customFormat="1">
      <c r="G41" s="136"/>
      <c r="H41" s="125"/>
      <c r="I41" s="129" t="s">
        <v>201</v>
      </c>
      <c r="J41" s="130"/>
      <c r="K41" s="130"/>
      <c r="L41" s="130"/>
      <c r="M41" s="130"/>
      <c r="N41" s="130"/>
      <c r="O41" s="130"/>
      <c r="P41" s="130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36"/>
    </row>
    <row r="42" spans="1:28" s="128" customFormat="1">
      <c r="G42" s="136"/>
      <c r="H42" s="131"/>
      <c r="I42" s="132" t="s">
        <v>197</v>
      </c>
      <c r="J42" s="130"/>
      <c r="K42" s="130"/>
      <c r="L42" s="130"/>
      <c r="M42" s="130"/>
      <c r="N42" s="130"/>
      <c r="O42" s="130"/>
      <c r="P42" s="130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36"/>
    </row>
    <row r="43" spans="1:28" s="128" customFormat="1">
      <c r="G43" s="136"/>
      <c r="H43" s="131"/>
      <c r="I43" s="132" t="s">
        <v>198</v>
      </c>
      <c r="J43" s="130"/>
      <c r="K43" s="130"/>
      <c r="L43" s="130"/>
      <c r="M43" s="130"/>
      <c r="N43" s="130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36"/>
    </row>
    <row r="44" spans="1:28" s="128" customFormat="1" ht="15" customHeight="1">
      <c r="G44" s="136"/>
      <c r="H44" s="5"/>
      <c r="I44" s="4"/>
      <c r="J44" s="4"/>
      <c r="K44" s="4"/>
      <c r="L44" s="4"/>
      <c r="M44" s="4"/>
      <c r="N44" s="4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</row>
    <row r="45" spans="1:28" ht="15" customHeight="1">
      <c r="H45" s="133"/>
      <c r="I45" s="134"/>
      <c r="J45" s="134"/>
      <c r="K45" s="134"/>
      <c r="L45" s="134"/>
      <c r="M45" s="134"/>
      <c r="N45" s="134"/>
    </row>
    <row r="46" spans="1:28" ht="15" customHeight="1">
      <c r="H46" s="133"/>
      <c r="I46" s="134"/>
      <c r="J46" s="134"/>
      <c r="K46" s="134"/>
      <c r="L46" s="134"/>
      <c r="M46" s="134"/>
      <c r="N46" s="134"/>
    </row>
    <row r="47" spans="1:28" ht="15" customHeight="1">
      <c r="I47" s="167"/>
      <c r="J47" s="167"/>
      <c r="K47" s="167"/>
    </row>
    <row r="48" spans="1:28">
      <c r="I48" s="167"/>
      <c r="J48" s="167"/>
      <c r="K48" s="167"/>
      <c r="AB48" s="109"/>
    </row>
  </sheetData>
  <sheetProtection password="FA9C" sheet="1" objects="1" scenarios="1" formatColumns="0" formatRows="0"/>
  <mergeCells count="21">
    <mergeCell ref="N11:N13"/>
    <mergeCell ref="Y11:Z12"/>
    <mergeCell ref="A20:A36"/>
    <mergeCell ref="W11:X12"/>
    <mergeCell ref="U12:V12"/>
    <mergeCell ref="H10:H13"/>
    <mergeCell ref="I10:I13"/>
    <mergeCell ref="J11:J13"/>
    <mergeCell ref="K11:K13"/>
    <mergeCell ref="J10:K10"/>
    <mergeCell ref="Q11:R12"/>
    <mergeCell ref="L11:L13"/>
    <mergeCell ref="M11:M13"/>
    <mergeCell ref="AA10:AA12"/>
    <mergeCell ref="I48:K48"/>
    <mergeCell ref="I47:K47"/>
    <mergeCell ref="Q10:Z10"/>
    <mergeCell ref="L10:N10"/>
    <mergeCell ref="S12:T12"/>
    <mergeCell ref="S11:V11"/>
    <mergeCell ref="O10:P12"/>
  </mergeCells>
  <phoneticPr fontId="8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AA15:AA19 I32:I35 AA21:AA36 M32:N35">
      <formula1>900</formula1>
    </dataValidation>
    <dataValidation type="decimal" allowBlank="1" showErrorMessage="1" errorTitle="Ошибка" error="Допускается ввод только неотрицательных чисел!" sqref="L32:L35 O32:P35 S32:Z35">
      <formula1>0</formula1>
      <formula2>9.99999999999999E+23</formula2>
    </dataValidation>
  </dataValidations>
  <hyperlinks>
    <hyperlink ref="I39" location="'CO3'!A1" tooltip="Показать/Скрыть примечания" display="Показать/Скрыть примечания"/>
    <hyperlink ref="I23" location="'CO3'!A1" tooltip="Добавить" display="Добавить"/>
    <hyperlink ref="I26" location="'CO3'!A1" tooltip="Добавить" display="Добавить"/>
    <hyperlink ref="I29" location="'CO3'!A1" tooltip="Добавить" display="Добавить"/>
    <hyperlink ref="I36" location="'CO3'!A1" tooltip="Добавить" display="Добавить"/>
    <hyperlink ref="G32" location="'CO3'!A1" tooltip="Удалить" display="Удалить"/>
    <hyperlink ref="G33" location="'CO3'!A1" tooltip="Удалить" display="Удалить"/>
    <hyperlink ref="G34" location="'CO3'!A1" tooltip="Удалить" display="Удалить"/>
    <hyperlink ref="G35" location="'CO3'!A1" tooltip="Удалить" display="Удалить"/>
  </hyperlinks>
  <pageMargins left="0.74803149606299213" right="0.74803149606299213" top="0.98425196850393704" bottom="0.98425196850393704" header="0.51181102362204722" footer="0.51181102362204722"/>
  <pageSetup paperSize="9" scale="34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_CO2">
    <tabColor indexed="47"/>
  </sheetPr>
  <dimension ref="A1"/>
  <sheetViews>
    <sheetView showGridLines="0" workbookViewId="0"/>
  </sheetViews>
  <sheetFormatPr defaultRowHeight="11.25"/>
  <cols>
    <col min="1" max="16384" width="9.140625" style="70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_CO3">
    <tabColor indexed="47"/>
  </sheetPr>
  <dimension ref="A1"/>
  <sheetViews>
    <sheetView showGridLines="0" workbookViewId="0"/>
  </sheetViews>
  <sheetFormatPr defaultRowHeight="11.25"/>
  <cols>
    <col min="1" max="16384" width="9.140625" style="70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>
      <selection activeCell="L35" sqref="L35"/>
    </sheetView>
  </sheetViews>
  <sheetFormatPr defaultRowHeight="11.25"/>
  <cols>
    <col min="1" max="16384" width="9.140625" style="70"/>
  </cols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et_union">
    <tabColor indexed="47"/>
  </sheetPr>
  <dimension ref="A2:AF58"/>
  <sheetViews>
    <sheetView showGridLines="0" zoomScaleNormal="100" workbookViewId="0">
      <selection activeCell="L19" sqref="L19"/>
    </sheetView>
  </sheetViews>
  <sheetFormatPr defaultRowHeight="15" customHeight="1"/>
  <cols>
    <col min="1" max="1" width="16.140625" style="70" customWidth="1"/>
    <col min="2" max="6" width="5.7109375" style="70" customWidth="1"/>
    <col min="7" max="7" width="11.5703125" style="70" customWidth="1"/>
    <col min="8" max="8" width="9.140625" style="70"/>
    <col min="9" max="9" width="42.140625" style="70" customWidth="1"/>
    <col min="10" max="16384" width="9.140625" style="70"/>
  </cols>
  <sheetData>
    <row r="2" spans="1:28" ht="15" customHeight="1">
      <c r="A2" s="113" t="s">
        <v>205</v>
      </c>
    </row>
    <row r="3" spans="1:28" ht="15" customHeight="1">
      <c r="G3" s="137" t="s">
        <v>243</v>
      </c>
      <c r="H3" s="114" t="s">
        <v>196</v>
      </c>
      <c r="I3" s="31"/>
      <c r="J3" s="30"/>
      <c r="K3" s="30"/>
      <c r="L3" s="30"/>
      <c r="M3" s="29"/>
      <c r="N3" s="29"/>
      <c r="O3" s="29"/>
      <c r="P3" s="52"/>
    </row>
    <row r="4" spans="1:28" ht="15" customHeight="1">
      <c r="G4" s="119"/>
    </row>
    <row r="5" spans="1:28" ht="15" customHeight="1">
      <c r="A5" s="113" t="s">
        <v>208</v>
      </c>
      <c r="G5" s="119"/>
    </row>
    <row r="6" spans="1:28" ht="15" customHeight="1">
      <c r="A6" s="172"/>
      <c r="G6" s="51"/>
      <c r="H6" s="2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6"/>
      <c r="AB6" s="52"/>
    </row>
    <row r="7" spans="1:28" s="109" customFormat="1" ht="15" customHeight="1">
      <c r="A7" s="172"/>
      <c r="G7" s="135"/>
      <c r="H7" s="43" t="s">
        <v>161</v>
      </c>
      <c r="I7" s="42" t="s">
        <v>177</v>
      </c>
      <c r="J7" s="41"/>
      <c r="K7" s="41"/>
      <c r="L7" s="41"/>
      <c r="M7" s="41"/>
      <c r="N7" s="41"/>
      <c r="O7" s="40">
        <f>SUM(O8:O9)</f>
        <v>0</v>
      </c>
      <c r="P7" s="40">
        <f t="shared" ref="P7:Z7" si="0">SUM(P8:P9)</f>
        <v>0</v>
      </c>
      <c r="Q7" s="40">
        <f t="shared" si="0"/>
        <v>0</v>
      </c>
      <c r="R7" s="40">
        <f t="shared" si="0"/>
        <v>0</v>
      </c>
      <c r="S7" s="40">
        <f t="shared" si="0"/>
        <v>0</v>
      </c>
      <c r="T7" s="40">
        <f t="shared" si="0"/>
        <v>0</v>
      </c>
      <c r="U7" s="40">
        <f t="shared" si="0"/>
        <v>0</v>
      </c>
      <c r="V7" s="40">
        <f t="shared" si="0"/>
        <v>0</v>
      </c>
      <c r="W7" s="40">
        <f t="shared" si="0"/>
        <v>0</v>
      </c>
      <c r="X7" s="40">
        <f t="shared" si="0"/>
        <v>0</v>
      </c>
      <c r="Y7" s="40">
        <f t="shared" si="0"/>
        <v>0</v>
      </c>
      <c r="Z7" s="40">
        <f t="shared" si="0"/>
        <v>0</v>
      </c>
      <c r="AA7" s="25"/>
      <c r="AB7" s="138" t="s">
        <v>213</v>
      </c>
    </row>
    <row r="8" spans="1:28" s="109" customFormat="1" ht="15" hidden="1" customHeight="1">
      <c r="A8" s="172"/>
      <c r="E8" s="110" t="s">
        <v>207</v>
      </c>
      <c r="G8" s="135"/>
      <c r="H8" s="24" t="s">
        <v>161</v>
      </c>
      <c r="I8" s="23"/>
      <c r="J8" s="22"/>
      <c r="K8" s="22"/>
      <c r="L8" s="22"/>
      <c r="M8" s="22"/>
      <c r="N8" s="2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0"/>
      <c r="AB8" s="6"/>
    </row>
    <row r="9" spans="1:28" s="109" customFormat="1" ht="15" customHeight="1">
      <c r="A9" s="172"/>
      <c r="G9" s="135"/>
      <c r="H9" s="19"/>
      <c r="I9" s="18" t="s">
        <v>192</v>
      </c>
      <c r="J9" s="156" t="s">
        <v>282</v>
      </c>
      <c r="K9" s="22"/>
      <c r="L9" s="22"/>
      <c r="M9" s="22"/>
      <c r="N9" s="2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0"/>
      <c r="AB9" s="6"/>
    </row>
    <row r="10" spans="1:28" s="109" customFormat="1" ht="15" customHeight="1">
      <c r="A10" s="172"/>
      <c r="G10" s="135"/>
      <c r="H10" s="43" t="s">
        <v>162</v>
      </c>
      <c r="I10" s="42" t="s">
        <v>176</v>
      </c>
      <c r="J10" s="41"/>
      <c r="K10" s="41"/>
      <c r="L10" s="41"/>
      <c r="M10" s="41"/>
      <c r="N10" s="41"/>
      <c r="O10" s="40">
        <f t="shared" ref="O10:Z10" si="1">SUM(O11:O12)</f>
        <v>0</v>
      </c>
      <c r="P10" s="40">
        <f t="shared" si="1"/>
        <v>0</v>
      </c>
      <c r="Q10" s="40">
        <f t="shared" si="1"/>
        <v>0</v>
      </c>
      <c r="R10" s="40">
        <f t="shared" si="1"/>
        <v>0</v>
      </c>
      <c r="S10" s="40">
        <f t="shared" si="1"/>
        <v>0</v>
      </c>
      <c r="T10" s="40">
        <f t="shared" si="1"/>
        <v>0</v>
      </c>
      <c r="U10" s="40">
        <f t="shared" si="1"/>
        <v>0</v>
      </c>
      <c r="V10" s="40">
        <f t="shared" si="1"/>
        <v>0</v>
      </c>
      <c r="W10" s="40">
        <f t="shared" si="1"/>
        <v>0</v>
      </c>
      <c r="X10" s="40">
        <f t="shared" si="1"/>
        <v>0</v>
      </c>
      <c r="Y10" s="40">
        <f t="shared" si="1"/>
        <v>0</v>
      </c>
      <c r="Z10" s="40">
        <f t="shared" si="1"/>
        <v>0</v>
      </c>
      <c r="AA10" s="25"/>
      <c r="AB10" s="138" t="s">
        <v>214</v>
      </c>
    </row>
    <row r="11" spans="1:28" s="109" customFormat="1" ht="15" hidden="1" customHeight="1">
      <c r="A11" s="172"/>
      <c r="E11" s="110" t="s">
        <v>207</v>
      </c>
      <c r="G11" s="135"/>
      <c r="H11" s="24" t="s">
        <v>162</v>
      </c>
      <c r="I11" s="23"/>
      <c r="J11" s="22"/>
      <c r="K11" s="22"/>
      <c r="L11" s="22"/>
      <c r="M11" s="22"/>
      <c r="N11" s="22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0"/>
      <c r="AB11" s="6"/>
    </row>
    <row r="12" spans="1:28" s="109" customFormat="1" ht="15" customHeight="1">
      <c r="A12" s="172"/>
      <c r="G12" s="135"/>
      <c r="H12" s="19"/>
      <c r="I12" s="18" t="s">
        <v>192</v>
      </c>
      <c r="J12" s="156" t="s">
        <v>283</v>
      </c>
      <c r="K12" s="22"/>
      <c r="L12" s="22"/>
      <c r="M12" s="22"/>
      <c r="N12" s="22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0"/>
      <c r="AB12" s="6"/>
    </row>
    <row r="13" spans="1:28" s="109" customFormat="1" ht="15" customHeight="1">
      <c r="A13" s="172"/>
      <c r="G13" s="135"/>
      <c r="H13" s="43" t="s">
        <v>194</v>
      </c>
      <c r="I13" s="42" t="s">
        <v>175</v>
      </c>
      <c r="J13" s="41"/>
      <c r="K13" s="41"/>
      <c r="L13" s="41"/>
      <c r="M13" s="41"/>
      <c r="N13" s="41"/>
      <c r="O13" s="40">
        <f t="shared" ref="O13:Z13" si="2">SUM(O14:O15)</f>
        <v>0</v>
      </c>
      <c r="P13" s="40">
        <f t="shared" si="2"/>
        <v>0</v>
      </c>
      <c r="Q13" s="40">
        <f t="shared" si="2"/>
        <v>0</v>
      </c>
      <c r="R13" s="40">
        <f t="shared" si="2"/>
        <v>0</v>
      </c>
      <c r="S13" s="40">
        <f t="shared" si="2"/>
        <v>0</v>
      </c>
      <c r="T13" s="40">
        <f t="shared" si="2"/>
        <v>0</v>
      </c>
      <c r="U13" s="40">
        <f t="shared" si="2"/>
        <v>0</v>
      </c>
      <c r="V13" s="40">
        <f t="shared" si="2"/>
        <v>0</v>
      </c>
      <c r="W13" s="40">
        <f t="shared" si="2"/>
        <v>0</v>
      </c>
      <c r="X13" s="40">
        <f t="shared" si="2"/>
        <v>0</v>
      </c>
      <c r="Y13" s="40">
        <f t="shared" si="2"/>
        <v>0</v>
      </c>
      <c r="Z13" s="40">
        <f t="shared" si="2"/>
        <v>0</v>
      </c>
      <c r="AA13" s="25"/>
      <c r="AB13" s="138" t="s">
        <v>215</v>
      </c>
    </row>
    <row r="14" spans="1:28" s="109" customFormat="1" ht="15" hidden="1" customHeight="1">
      <c r="A14" s="172"/>
      <c r="E14" s="110" t="s">
        <v>207</v>
      </c>
      <c r="G14" s="135"/>
      <c r="H14" s="24" t="s">
        <v>194</v>
      </c>
      <c r="I14" s="23"/>
      <c r="J14" s="22"/>
      <c r="K14" s="22"/>
      <c r="L14" s="22"/>
      <c r="M14" s="22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0"/>
      <c r="AB14" s="6"/>
    </row>
    <row r="15" spans="1:28" s="109" customFormat="1" ht="15" customHeight="1">
      <c r="A15" s="172"/>
      <c r="G15" s="135"/>
      <c r="H15" s="19"/>
      <c r="I15" s="18" t="s">
        <v>192</v>
      </c>
      <c r="J15" s="156" t="s">
        <v>284</v>
      </c>
      <c r="K15" s="22"/>
      <c r="L15" s="22"/>
      <c r="M15" s="22"/>
      <c r="N15" s="22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0"/>
      <c r="AB15" s="6"/>
    </row>
    <row r="16" spans="1:28" s="109" customFormat="1" ht="15" customHeight="1">
      <c r="A16" s="172"/>
      <c r="G16" s="135"/>
      <c r="H16" s="43" t="s">
        <v>193</v>
      </c>
      <c r="I16" s="42" t="s">
        <v>174</v>
      </c>
      <c r="J16" s="41"/>
      <c r="K16" s="41"/>
      <c r="L16" s="41"/>
      <c r="M16" s="41"/>
      <c r="N16" s="41"/>
      <c r="O16" s="40">
        <f t="shared" ref="O16:Z16" si="3">SUM(O17:O18)</f>
        <v>0</v>
      </c>
      <c r="P16" s="40">
        <f t="shared" si="3"/>
        <v>0</v>
      </c>
      <c r="Q16" s="40">
        <f t="shared" si="3"/>
        <v>0</v>
      </c>
      <c r="R16" s="40">
        <f t="shared" si="3"/>
        <v>0</v>
      </c>
      <c r="S16" s="40">
        <f t="shared" si="3"/>
        <v>0</v>
      </c>
      <c r="T16" s="40">
        <f t="shared" si="3"/>
        <v>0</v>
      </c>
      <c r="U16" s="40">
        <f t="shared" si="3"/>
        <v>0</v>
      </c>
      <c r="V16" s="40">
        <f t="shared" si="3"/>
        <v>0</v>
      </c>
      <c r="W16" s="40">
        <f t="shared" si="3"/>
        <v>0</v>
      </c>
      <c r="X16" s="40">
        <f t="shared" si="3"/>
        <v>0</v>
      </c>
      <c r="Y16" s="40">
        <f t="shared" si="3"/>
        <v>0</v>
      </c>
      <c r="Z16" s="40">
        <f t="shared" si="3"/>
        <v>0</v>
      </c>
      <c r="AA16" s="25"/>
      <c r="AB16" s="138" t="s">
        <v>216</v>
      </c>
    </row>
    <row r="17" spans="1:32" s="109" customFormat="1" ht="15" hidden="1" customHeight="1">
      <c r="A17" s="172"/>
      <c r="E17" s="110" t="s">
        <v>207</v>
      </c>
      <c r="G17" s="135"/>
      <c r="H17" s="24" t="s">
        <v>193</v>
      </c>
      <c r="I17" s="23"/>
      <c r="J17" s="22"/>
      <c r="K17" s="22"/>
      <c r="L17" s="22"/>
      <c r="M17" s="22"/>
      <c r="N17" s="22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0"/>
      <c r="AB17" s="6"/>
    </row>
    <row r="18" spans="1:32" s="109" customFormat="1" ht="15" customHeight="1">
      <c r="A18" s="172"/>
      <c r="G18" s="135"/>
      <c r="H18" s="19"/>
      <c r="I18" s="18" t="s">
        <v>192</v>
      </c>
      <c r="J18" s="156" t="s">
        <v>285</v>
      </c>
      <c r="K18" s="22"/>
      <c r="L18" s="22"/>
      <c r="M18" s="22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0"/>
      <c r="AB18" s="6"/>
    </row>
    <row r="19" spans="1:32" ht="15" customHeight="1">
      <c r="G19" s="119"/>
      <c r="AB19" s="119"/>
    </row>
    <row r="20" spans="1:32" ht="15" customHeight="1">
      <c r="A20" s="113" t="s">
        <v>206</v>
      </c>
      <c r="G20" s="119"/>
      <c r="AB20" s="119"/>
    </row>
    <row r="21" spans="1:32" s="109" customFormat="1" ht="15" customHeight="1">
      <c r="G21" s="137" t="s">
        <v>196</v>
      </c>
      <c r="H21" s="43"/>
      <c r="I21" s="17"/>
      <c r="J21" s="16"/>
      <c r="K21" s="16"/>
      <c r="L21" s="15"/>
      <c r="M21" s="39"/>
      <c r="N21" s="39"/>
      <c r="O21" s="15"/>
      <c r="P21" s="15"/>
      <c r="Q21" s="40">
        <f>S21+U21+W21+Y21</f>
        <v>0</v>
      </c>
      <c r="R21" s="40">
        <f>T21+V21+X21+Z21</f>
        <v>0</v>
      </c>
      <c r="S21" s="15"/>
      <c r="T21" s="15"/>
      <c r="U21" s="15"/>
      <c r="V21" s="15"/>
      <c r="W21" s="15"/>
      <c r="X21" s="15"/>
      <c r="Y21" s="15"/>
      <c r="Z21" s="15"/>
      <c r="AA21" s="39"/>
      <c r="AB21" s="6"/>
    </row>
    <row r="22" spans="1:32" ht="15" customHeight="1">
      <c r="G22" s="119"/>
      <c r="AB22" s="119"/>
    </row>
    <row r="23" spans="1:32" ht="15" customHeight="1">
      <c r="A23" s="113" t="s">
        <v>212</v>
      </c>
      <c r="G23" s="119"/>
    </row>
    <row r="24" spans="1:32" ht="15" customHeight="1">
      <c r="A24" s="172"/>
      <c r="G24" s="3"/>
      <c r="H24" s="28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6"/>
      <c r="AF24" s="52"/>
    </row>
    <row r="25" spans="1:32" s="109" customFormat="1" ht="15" customHeight="1">
      <c r="A25" s="172"/>
      <c r="G25" s="135"/>
      <c r="H25" s="43" t="s">
        <v>161</v>
      </c>
      <c r="I25" s="42" t="s">
        <v>177</v>
      </c>
      <c r="J25" s="41"/>
      <c r="K25" s="41"/>
      <c r="L25" s="41"/>
      <c r="M25" s="41"/>
      <c r="N25" s="41"/>
      <c r="O25" s="40">
        <f>SUM(O26:O27)</f>
        <v>0</v>
      </c>
      <c r="P25" s="40">
        <f t="shared" ref="P25:AD25" si="4">SUM(P26:P27)</f>
        <v>0</v>
      </c>
      <c r="Q25" s="40">
        <f t="shared" si="4"/>
        <v>0</v>
      </c>
      <c r="R25" s="40">
        <f t="shared" si="4"/>
        <v>0</v>
      </c>
      <c r="S25" s="40">
        <f t="shared" si="4"/>
        <v>0</v>
      </c>
      <c r="T25" s="40">
        <f t="shared" si="4"/>
        <v>0</v>
      </c>
      <c r="U25" s="40">
        <f t="shared" si="4"/>
        <v>0</v>
      </c>
      <c r="V25" s="40">
        <f t="shared" si="4"/>
        <v>0</v>
      </c>
      <c r="W25" s="40">
        <f t="shared" si="4"/>
        <v>0</v>
      </c>
      <c r="X25" s="40">
        <f t="shared" si="4"/>
        <v>0</v>
      </c>
      <c r="Y25" s="40">
        <f t="shared" si="4"/>
        <v>0</v>
      </c>
      <c r="Z25" s="40">
        <f t="shared" si="4"/>
        <v>0</v>
      </c>
      <c r="AA25" s="40">
        <f t="shared" si="4"/>
        <v>0</v>
      </c>
      <c r="AB25" s="40">
        <f t="shared" si="4"/>
        <v>0</v>
      </c>
      <c r="AC25" s="40">
        <f t="shared" si="4"/>
        <v>0</v>
      </c>
      <c r="AD25" s="40">
        <f t="shared" si="4"/>
        <v>0</v>
      </c>
      <c r="AE25" s="14"/>
      <c r="AF25" s="138" t="s">
        <v>213</v>
      </c>
    </row>
    <row r="26" spans="1:32" s="109" customFormat="1" ht="15" hidden="1" customHeight="1">
      <c r="A26" s="172"/>
      <c r="E26" s="111" t="s">
        <v>207</v>
      </c>
      <c r="G26" s="135"/>
      <c r="H26" s="24" t="s">
        <v>161</v>
      </c>
      <c r="I26" s="23"/>
      <c r="J26" s="22"/>
      <c r="K26" s="22"/>
      <c r="L26" s="22"/>
      <c r="M26" s="22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13"/>
      <c r="AF26" s="6"/>
    </row>
    <row r="27" spans="1:32" s="109" customFormat="1" ht="15" customHeight="1">
      <c r="A27" s="172"/>
      <c r="G27" s="135"/>
      <c r="H27" s="19"/>
      <c r="I27" s="18" t="s">
        <v>192</v>
      </c>
      <c r="J27" s="156" t="s">
        <v>282</v>
      </c>
      <c r="K27" s="22"/>
      <c r="L27" s="22"/>
      <c r="M27" s="22"/>
      <c r="N27" s="22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13"/>
      <c r="AF27" s="6"/>
    </row>
    <row r="28" spans="1:32" s="109" customFormat="1" ht="15" customHeight="1">
      <c r="A28" s="172"/>
      <c r="G28" s="135"/>
      <c r="H28" s="43" t="s">
        <v>162</v>
      </c>
      <c r="I28" s="42" t="s">
        <v>176</v>
      </c>
      <c r="J28" s="41"/>
      <c r="K28" s="41"/>
      <c r="L28" s="41"/>
      <c r="M28" s="41"/>
      <c r="N28" s="41"/>
      <c r="O28" s="40">
        <f t="shared" ref="O28:AD28" si="5">SUM(O29:O30)</f>
        <v>0</v>
      </c>
      <c r="P28" s="40">
        <f t="shared" si="5"/>
        <v>0</v>
      </c>
      <c r="Q28" s="40">
        <f t="shared" si="5"/>
        <v>0</v>
      </c>
      <c r="R28" s="40">
        <f t="shared" si="5"/>
        <v>0</v>
      </c>
      <c r="S28" s="40">
        <f t="shared" si="5"/>
        <v>0</v>
      </c>
      <c r="T28" s="40">
        <f t="shared" si="5"/>
        <v>0</v>
      </c>
      <c r="U28" s="40">
        <f t="shared" si="5"/>
        <v>0</v>
      </c>
      <c r="V28" s="40">
        <f t="shared" si="5"/>
        <v>0</v>
      </c>
      <c r="W28" s="40">
        <f t="shared" si="5"/>
        <v>0</v>
      </c>
      <c r="X28" s="40">
        <f t="shared" si="5"/>
        <v>0</v>
      </c>
      <c r="Y28" s="40">
        <f t="shared" si="5"/>
        <v>0</v>
      </c>
      <c r="Z28" s="40">
        <f t="shared" si="5"/>
        <v>0</v>
      </c>
      <c r="AA28" s="40">
        <f t="shared" si="5"/>
        <v>0</v>
      </c>
      <c r="AB28" s="40">
        <f t="shared" si="5"/>
        <v>0</v>
      </c>
      <c r="AC28" s="40">
        <f t="shared" si="5"/>
        <v>0</v>
      </c>
      <c r="AD28" s="40">
        <f t="shared" si="5"/>
        <v>0</v>
      </c>
      <c r="AE28" s="14"/>
      <c r="AF28" s="138" t="s">
        <v>214</v>
      </c>
    </row>
    <row r="29" spans="1:32" s="109" customFormat="1" ht="15" hidden="1" customHeight="1">
      <c r="A29" s="172"/>
      <c r="E29" s="111" t="s">
        <v>207</v>
      </c>
      <c r="G29" s="135"/>
      <c r="H29" s="24" t="s">
        <v>162</v>
      </c>
      <c r="I29" s="23"/>
      <c r="J29" s="22"/>
      <c r="K29" s="22"/>
      <c r="L29" s="22"/>
      <c r="M29" s="22"/>
      <c r="N29" s="22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13"/>
      <c r="AF29" s="6"/>
    </row>
    <row r="30" spans="1:32" s="109" customFormat="1" ht="15" customHeight="1">
      <c r="A30" s="172"/>
      <c r="G30" s="135"/>
      <c r="H30" s="19"/>
      <c r="I30" s="18" t="s">
        <v>192</v>
      </c>
      <c r="J30" s="156" t="s">
        <v>283</v>
      </c>
      <c r="K30" s="22"/>
      <c r="L30" s="22"/>
      <c r="M30" s="22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13"/>
      <c r="AF30" s="6"/>
    </row>
    <row r="31" spans="1:32" s="109" customFormat="1" ht="15" customHeight="1">
      <c r="A31" s="172"/>
      <c r="G31" s="135"/>
      <c r="H31" s="43" t="s">
        <v>194</v>
      </c>
      <c r="I31" s="42" t="s">
        <v>175</v>
      </c>
      <c r="J31" s="41"/>
      <c r="K31" s="41"/>
      <c r="L31" s="41"/>
      <c r="M31" s="41"/>
      <c r="N31" s="41"/>
      <c r="O31" s="40">
        <f t="shared" ref="O31:AD31" si="6">SUM(O32:O33)</f>
        <v>0</v>
      </c>
      <c r="P31" s="40">
        <f t="shared" si="6"/>
        <v>0</v>
      </c>
      <c r="Q31" s="40">
        <f t="shared" si="6"/>
        <v>0</v>
      </c>
      <c r="R31" s="40">
        <f t="shared" si="6"/>
        <v>0</v>
      </c>
      <c r="S31" s="40">
        <f t="shared" si="6"/>
        <v>0</v>
      </c>
      <c r="T31" s="40">
        <f t="shared" si="6"/>
        <v>0</v>
      </c>
      <c r="U31" s="40">
        <f t="shared" si="6"/>
        <v>0</v>
      </c>
      <c r="V31" s="40">
        <f t="shared" si="6"/>
        <v>0</v>
      </c>
      <c r="W31" s="40">
        <f t="shared" si="6"/>
        <v>0</v>
      </c>
      <c r="X31" s="40">
        <f t="shared" si="6"/>
        <v>0</v>
      </c>
      <c r="Y31" s="40">
        <f t="shared" si="6"/>
        <v>0</v>
      </c>
      <c r="Z31" s="40">
        <f t="shared" si="6"/>
        <v>0</v>
      </c>
      <c r="AA31" s="40">
        <f t="shared" si="6"/>
        <v>0</v>
      </c>
      <c r="AB31" s="40">
        <f t="shared" si="6"/>
        <v>0</v>
      </c>
      <c r="AC31" s="40">
        <f t="shared" si="6"/>
        <v>0</v>
      </c>
      <c r="AD31" s="40">
        <f t="shared" si="6"/>
        <v>0</v>
      </c>
      <c r="AE31" s="14"/>
      <c r="AF31" s="138" t="s">
        <v>215</v>
      </c>
    </row>
    <row r="32" spans="1:32" s="109" customFormat="1" ht="15" hidden="1" customHeight="1">
      <c r="A32" s="172"/>
      <c r="E32" s="111" t="s">
        <v>207</v>
      </c>
      <c r="G32" s="135"/>
      <c r="H32" s="24" t="s">
        <v>194</v>
      </c>
      <c r="I32" s="23"/>
      <c r="J32" s="22"/>
      <c r="K32" s="22"/>
      <c r="L32" s="22"/>
      <c r="M32" s="22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13"/>
      <c r="AF32" s="6"/>
    </row>
    <row r="33" spans="1:32" s="109" customFormat="1" ht="15" customHeight="1">
      <c r="A33" s="172"/>
      <c r="G33" s="135"/>
      <c r="H33" s="19"/>
      <c r="I33" s="18" t="s">
        <v>192</v>
      </c>
      <c r="J33" s="156" t="s">
        <v>284</v>
      </c>
      <c r="K33" s="22"/>
      <c r="L33" s="22"/>
      <c r="M33" s="22"/>
      <c r="N33" s="22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13"/>
      <c r="AF33" s="6"/>
    </row>
    <row r="34" spans="1:32" s="109" customFormat="1" ht="15" customHeight="1">
      <c r="A34" s="172"/>
      <c r="G34" s="135"/>
      <c r="H34" s="43" t="s">
        <v>193</v>
      </c>
      <c r="I34" s="42" t="s">
        <v>174</v>
      </c>
      <c r="J34" s="41"/>
      <c r="K34" s="41"/>
      <c r="L34" s="41"/>
      <c r="M34" s="41"/>
      <c r="N34" s="41"/>
      <c r="O34" s="40">
        <f t="shared" ref="O34:AD34" si="7">SUM(O35:O36)</f>
        <v>0</v>
      </c>
      <c r="P34" s="40">
        <f t="shared" si="7"/>
        <v>0</v>
      </c>
      <c r="Q34" s="40">
        <f t="shared" si="7"/>
        <v>0</v>
      </c>
      <c r="R34" s="40">
        <f t="shared" si="7"/>
        <v>0</v>
      </c>
      <c r="S34" s="40">
        <f t="shared" si="7"/>
        <v>0</v>
      </c>
      <c r="T34" s="40">
        <f t="shared" si="7"/>
        <v>0</v>
      </c>
      <c r="U34" s="40">
        <f t="shared" si="7"/>
        <v>0</v>
      </c>
      <c r="V34" s="40">
        <f t="shared" si="7"/>
        <v>0</v>
      </c>
      <c r="W34" s="40">
        <f t="shared" si="7"/>
        <v>0</v>
      </c>
      <c r="X34" s="40">
        <f t="shared" si="7"/>
        <v>0</v>
      </c>
      <c r="Y34" s="40">
        <f t="shared" si="7"/>
        <v>0</v>
      </c>
      <c r="Z34" s="40">
        <f t="shared" si="7"/>
        <v>0</v>
      </c>
      <c r="AA34" s="40">
        <f t="shared" si="7"/>
        <v>0</v>
      </c>
      <c r="AB34" s="40">
        <f t="shared" si="7"/>
        <v>0</v>
      </c>
      <c r="AC34" s="40">
        <f t="shared" si="7"/>
        <v>0</v>
      </c>
      <c r="AD34" s="40">
        <f t="shared" si="7"/>
        <v>0</v>
      </c>
      <c r="AE34" s="14"/>
      <c r="AF34" s="138" t="s">
        <v>216</v>
      </c>
    </row>
    <row r="35" spans="1:32" s="109" customFormat="1" ht="15" hidden="1" customHeight="1">
      <c r="A35" s="172"/>
      <c r="E35" s="111" t="s">
        <v>207</v>
      </c>
      <c r="G35" s="135"/>
      <c r="H35" s="24" t="s">
        <v>193</v>
      </c>
      <c r="I35" s="23"/>
      <c r="J35" s="22"/>
      <c r="K35" s="22"/>
      <c r="L35" s="22"/>
      <c r="M35" s="22"/>
      <c r="N35" s="22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13"/>
      <c r="AF35" s="135"/>
    </row>
    <row r="36" spans="1:32" s="109" customFormat="1" ht="15" customHeight="1">
      <c r="A36" s="172"/>
      <c r="G36" s="135"/>
      <c r="H36" s="19"/>
      <c r="I36" s="18" t="s">
        <v>192</v>
      </c>
      <c r="J36" s="156" t="s">
        <v>285</v>
      </c>
      <c r="K36" s="22"/>
      <c r="L36" s="22"/>
      <c r="M36" s="22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13"/>
      <c r="AF36" s="135"/>
    </row>
    <row r="37" spans="1:32" ht="15" customHeight="1">
      <c r="G37" s="119"/>
      <c r="AF37" s="119"/>
    </row>
    <row r="38" spans="1:32" ht="15" customHeight="1">
      <c r="A38" s="113" t="s">
        <v>211</v>
      </c>
      <c r="G38" s="119"/>
      <c r="AF38" s="119"/>
    </row>
    <row r="39" spans="1:32" s="109" customFormat="1" ht="15" customHeight="1">
      <c r="A39" s="112"/>
      <c r="G39" s="137" t="s">
        <v>196</v>
      </c>
      <c r="H39" s="43"/>
      <c r="I39" s="17"/>
      <c r="J39" s="16"/>
      <c r="K39" s="16"/>
      <c r="L39" s="15"/>
      <c r="M39" s="39"/>
      <c r="N39" s="39"/>
      <c r="O39" s="15"/>
      <c r="P39" s="15"/>
      <c r="Q39" s="40">
        <f>S39+U39+W39+Y39+AA39+AC39</f>
        <v>0</v>
      </c>
      <c r="R39" s="40">
        <f>T39+V39+X39+Z39+AB39+AD39</f>
        <v>0</v>
      </c>
      <c r="S39" s="12"/>
      <c r="T39" s="12"/>
      <c r="U39" s="12"/>
      <c r="V39" s="12"/>
      <c r="W39" s="15"/>
      <c r="X39" s="15"/>
      <c r="Y39" s="15"/>
      <c r="Z39" s="15"/>
      <c r="AA39" s="12"/>
      <c r="AB39" s="12"/>
      <c r="AC39" s="12"/>
      <c r="AD39" s="12"/>
      <c r="AE39" s="11"/>
      <c r="AF39" s="135"/>
    </row>
    <row r="40" spans="1:32" ht="15" customHeight="1">
      <c r="G40" s="119"/>
    </row>
    <row r="41" spans="1:32" ht="15" customHeight="1">
      <c r="A41" s="113" t="s">
        <v>209</v>
      </c>
      <c r="G41" s="119"/>
    </row>
    <row r="42" spans="1:32" ht="15" customHeight="1">
      <c r="A42" s="172"/>
      <c r="G42" s="51"/>
      <c r="H42" s="28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6"/>
      <c r="AB42" s="52"/>
    </row>
    <row r="43" spans="1:32" s="109" customFormat="1" ht="15" customHeight="1">
      <c r="A43" s="172"/>
      <c r="G43" s="135"/>
      <c r="H43" s="43" t="s">
        <v>161</v>
      </c>
      <c r="I43" s="42" t="s">
        <v>177</v>
      </c>
      <c r="J43" s="41"/>
      <c r="K43" s="41"/>
      <c r="L43" s="41"/>
      <c r="M43" s="41"/>
      <c r="N43" s="41"/>
      <c r="O43" s="40">
        <f t="shared" ref="O43:Z43" si="8">SUM(O44:O45)</f>
        <v>0</v>
      </c>
      <c r="P43" s="40">
        <f t="shared" si="8"/>
        <v>0</v>
      </c>
      <c r="Q43" s="40">
        <f t="shared" si="8"/>
        <v>0</v>
      </c>
      <c r="R43" s="40">
        <f t="shared" si="8"/>
        <v>0</v>
      </c>
      <c r="S43" s="40">
        <f t="shared" si="8"/>
        <v>0</v>
      </c>
      <c r="T43" s="40">
        <f t="shared" si="8"/>
        <v>0</v>
      </c>
      <c r="U43" s="40">
        <f t="shared" si="8"/>
        <v>0</v>
      </c>
      <c r="V43" s="40">
        <f t="shared" si="8"/>
        <v>0</v>
      </c>
      <c r="W43" s="40">
        <f t="shared" si="8"/>
        <v>0</v>
      </c>
      <c r="X43" s="40">
        <f t="shared" si="8"/>
        <v>0</v>
      </c>
      <c r="Y43" s="40">
        <f t="shared" si="8"/>
        <v>0</v>
      </c>
      <c r="Z43" s="40">
        <f t="shared" si="8"/>
        <v>0</v>
      </c>
      <c r="AA43" s="25"/>
      <c r="AB43" s="138" t="s">
        <v>213</v>
      </c>
    </row>
    <row r="44" spans="1:32" s="109" customFormat="1" ht="15" hidden="1" customHeight="1">
      <c r="A44" s="172"/>
      <c r="E44" s="110" t="s">
        <v>207</v>
      </c>
      <c r="G44" s="135"/>
      <c r="H44" s="24" t="s">
        <v>161</v>
      </c>
      <c r="I44" s="23"/>
      <c r="J44" s="22"/>
      <c r="K44" s="22"/>
      <c r="L44" s="22"/>
      <c r="M44" s="22"/>
      <c r="N44" s="22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0"/>
      <c r="AB44" s="6"/>
    </row>
    <row r="45" spans="1:32" s="109" customFormat="1" ht="15" customHeight="1">
      <c r="A45" s="172"/>
      <c r="G45" s="135"/>
      <c r="H45" s="19"/>
      <c r="I45" s="18" t="s">
        <v>192</v>
      </c>
      <c r="J45" s="156" t="s">
        <v>282</v>
      </c>
      <c r="K45" s="22"/>
      <c r="L45" s="22"/>
      <c r="M45" s="22"/>
      <c r="N45" s="22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0"/>
      <c r="AB45" s="6"/>
    </row>
    <row r="46" spans="1:32" s="109" customFormat="1" ht="15" customHeight="1">
      <c r="A46" s="172"/>
      <c r="G46" s="135"/>
      <c r="H46" s="43" t="s">
        <v>162</v>
      </c>
      <c r="I46" s="42" t="s">
        <v>176</v>
      </c>
      <c r="J46" s="41"/>
      <c r="K46" s="41"/>
      <c r="L46" s="41"/>
      <c r="M46" s="41"/>
      <c r="N46" s="41"/>
      <c r="O46" s="40">
        <f t="shared" ref="O46:Z46" si="9">SUM(O47:O48)</f>
        <v>0</v>
      </c>
      <c r="P46" s="40">
        <f t="shared" si="9"/>
        <v>0</v>
      </c>
      <c r="Q46" s="40">
        <f t="shared" si="9"/>
        <v>0</v>
      </c>
      <c r="R46" s="40">
        <f t="shared" si="9"/>
        <v>0</v>
      </c>
      <c r="S46" s="40">
        <f t="shared" si="9"/>
        <v>0</v>
      </c>
      <c r="T46" s="40">
        <f t="shared" si="9"/>
        <v>0</v>
      </c>
      <c r="U46" s="40">
        <f t="shared" si="9"/>
        <v>0</v>
      </c>
      <c r="V46" s="40">
        <f t="shared" si="9"/>
        <v>0</v>
      </c>
      <c r="W46" s="40">
        <f t="shared" si="9"/>
        <v>0</v>
      </c>
      <c r="X46" s="40">
        <f t="shared" si="9"/>
        <v>0</v>
      </c>
      <c r="Y46" s="40">
        <f t="shared" si="9"/>
        <v>0</v>
      </c>
      <c r="Z46" s="40">
        <f t="shared" si="9"/>
        <v>0</v>
      </c>
      <c r="AA46" s="25"/>
      <c r="AB46" s="138" t="s">
        <v>214</v>
      </c>
    </row>
    <row r="47" spans="1:32" s="109" customFormat="1" ht="15" hidden="1" customHeight="1">
      <c r="A47" s="172"/>
      <c r="E47" s="110" t="s">
        <v>207</v>
      </c>
      <c r="G47" s="135"/>
      <c r="H47" s="24" t="s">
        <v>162</v>
      </c>
      <c r="I47" s="23"/>
      <c r="J47" s="22"/>
      <c r="K47" s="22"/>
      <c r="L47" s="22"/>
      <c r="M47" s="22"/>
      <c r="N47" s="22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0"/>
      <c r="AB47" s="6"/>
    </row>
    <row r="48" spans="1:32" s="109" customFormat="1" ht="15" customHeight="1">
      <c r="A48" s="172"/>
      <c r="G48" s="135"/>
      <c r="H48" s="19"/>
      <c r="I48" s="18" t="s">
        <v>192</v>
      </c>
      <c r="J48" s="156" t="s">
        <v>283</v>
      </c>
      <c r="K48" s="22"/>
      <c r="L48" s="22"/>
      <c r="M48" s="22"/>
      <c r="N48" s="22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0"/>
      <c r="AB48" s="6"/>
    </row>
    <row r="49" spans="1:28" s="109" customFormat="1" ht="15" customHeight="1">
      <c r="A49" s="172"/>
      <c r="G49" s="135"/>
      <c r="H49" s="43" t="s">
        <v>194</v>
      </c>
      <c r="I49" s="42" t="s">
        <v>175</v>
      </c>
      <c r="J49" s="41"/>
      <c r="K49" s="41"/>
      <c r="L49" s="41"/>
      <c r="M49" s="41"/>
      <c r="N49" s="41"/>
      <c r="O49" s="40">
        <f t="shared" ref="O49:Z49" si="10">SUM(O50:O51)</f>
        <v>0</v>
      </c>
      <c r="P49" s="40">
        <f t="shared" si="10"/>
        <v>0</v>
      </c>
      <c r="Q49" s="40">
        <f t="shared" si="10"/>
        <v>0</v>
      </c>
      <c r="R49" s="40">
        <f t="shared" si="10"/>
        <v>0</v>
      </c>
      <c r="S49" s="40">
        <f t="shared" si="10"/>
        <v>0</v>
      </c>
      <c r="T49" s="40">
        <f t="shared" si="10"/>
        <v>0</v>
      </c>
      <c r="U49" s="40">
        <f t="shared" si="10"/>
        <v>0</v>
      </c>
      <c r="V49" s="40">
        <f t="shared" si="10"/>
        <v>0</v>
      </c>
      <c r="W49" s="40">
        <f t="shared" si="10"/>
        <v>0</v>
      </c>
      <c r="X49" s="40">
        <f t="shared" si="10"/>
        <v>0</v>
      </c>
      <c r="Y49" s="40">
        <f t="shared" si="10"/>
        <v>0</v>
      </c>
      <c r="Z49" s="40">
        <f t="shared" si="10"/>
        <v>0</v>
      </c>
      <c r="AA49" s="25"/>
      <c r="AB49" s="138" t="s">
        <v>215</v>
      </c>
    </row>
    <row r="50" spans="1:28" s="109" customFormat="1" ht="15" hidden="1" customHeight="1">
      <c r="A50" s="172"/>
      <c r="E50" s="110" t="s">
        <v>207</v>
      </c>
      <c r="G50" s="135"/>
      <c r="H50" s="24" t="s">
        <v>194</v>
      </c>
      <c r="I50" s="23"/>
      <c r="J50" s="22"/>
      <c r="K50" s="22"/>
      <c r="L50" s="22"/>
      <c r="M50" s="22"/>
      <c r="N50" s="22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0"/>
      <c r="AB50" s="6"/>
    </row>
    <row r="51" spans="1:28" s="109" customFormat="1" ht="15" customHeight="1">
      <c r="A51" s="172"/>
      <c r="G51" s="135"/>
      <c r="H51" s="19"/>
      <c r="I51" s="18" t="s">
        <v>192</v>
      </c>
      <c r="J51" s="156" t="s">
        <v>284</v>
      </c>
      <c r="K51" s="22"/>
      <c r="L51" s="22"/>
      <c r="M51" s="22"/>
      <c r="N51" s="22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0"/>
      <c r="AB51" s="6"/>
    </row>
    <row r="52" spans="1:28" s="109" customFormat="1" ht="15" customHeight="1">
      <c r="A52" s="172"/>
      <c r="G52" s="135"/>
      <c r="H52" s="43" t="s">
        <v>193</v>
      </c>
      <c r="I52" s="42" t="s">
        <v>174</v>
      </c>
      <c r="J52" s="41"/>
      <c r="K52" s="41"/>
      <c r="L52" s="41"/>
      <c r="M52" s="41"/>
      <c r="N52" s="41"/>
      <c r="O52" s="40">
        <f t="shared" ref="O52:Z52" si="11">SUM(O53:O54)</f>
        <v>0</v>
      </c>
      <c r="P52" s="40">
        <f t="shared" si="11"/>
        <v>0</v>
      </c>
      <c r="Q52" s="40">
        <f t="shared" si="11"/>
        <v>0</v>
      </c>
      <c r="R52" s="40">
        <f t="shared" si="11"/>
        <v>0</v>
      </c>
      <c r="S52" s="40">
        <f t="shared" si="11"/>
        <v>0</v>
      </c>
      <c r="T52" s="40">
        <f t="shared" si="11"/>
        <v>0</v>
      </c>
      <c r="U52" s="40">
        <f t="shared" si="11"/>
        <v>0</v>
      </c>
      <c r="V52" s="40">
        <f t="shared" si="11"/>
        <v>0</v>
      </c>
      <c r="W52" s="40">
        <f t="shared" si="11"/>
        <v>0</v>
      </c>
      <c r="X52" s="40">
        <f t="shared" si="11"/>
        <v>0</v>
      </c>
      <c r="Y52" s="40">
        <f t="shared" si="11"/>
        <v>0</v>
      </c>
      <c r="Z52" s="40">
        <f t="shared" si="11"/>
        <v>0</v>
      </c>
      <c r="AA52" s="25"/>
      <c r="AB52" s="138" t="s">
        <v>216</v>
      </c>
    </row>
    <row r="53" spans="1:28" s="109" customFormat="1" ht="15" hidden="1" customHeight="1">
      <c r="A53" s="172"/>
      <c r="E53" s="110" t="s">
        <v>207</v>
      </c>
      <c r="G53" s="135"/>
      <c r="H53" s="24" t="s">
        <v>193</v>
      </c>
      <c r="I53" s="23"/>
      <c r="J53" s="22"/>
      <c r="K53" s="22"/>
      <c r="L53" s="22"/>
      <c r="M53" s="22"/>
      <c r="N53" s="22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0"/>
      <c r="AB53" s="6"/>
    </row>
    <row r="54" spans="1:28" s="109" customFormat="1" ht="15" customHeight="1">
      <c r="A54" s="172"/>
      <c r="G54" s="135"/>
      <c r="H54" s="19"/>
      <c r="I54" s="18" t="s">
        <v>192</v>
      </c>
      <c r="J54" s="156" t="s">
        <v>285</v>
      </c>
      <c r="K54" s="22"/>
      <c r="L54" s="22"/>
      <c r="M54" s="22"/>
      <c r="N54" s="22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0"/>
      <c r="AB54" s="6"/>
    </row>
    <row r="55" spans="1:28" ht="15" customHeight="1">
      <c r="G55" s="119"/>
      <c r="AB55" s="119"/>
    </row>
    <row r="56" spans="1:28" ht="15" customHeight="1">
      <c r="A56" s="113" t="s">
        <v>210</v>
      </c>
      <c r="G56" s="119"/>
      <c r="AB56" s="119"/>
    </row>
    <row r="57" spans="1:28" s="109" customFormat="1" ht="15" customHeight="1">
      <c r="G57" s="137" t="s">
        <v>196</v>
      </c>
      <c r="H57" s="43"/>
      <c r="I57" s="17"/>
      <c r="J57" s="16"/>
      <c r="K57" s="16"/>
      <c r="L57" s="15"/>
      <c r="M57" s="39"/>
      <c r="N57" s="39"/>
      <c r="O57" s="15"/>
      <c r="P57" s="15"/>
      <c r="Q57" s="40">
        <f>S57+U57+W57+Y57</f>
        <v>0</v>
      </c>
      <c r="R57" s="40">
        <f>T57+V57+X57+Z57</f>
        <v>0</v>
      </c>
      <c r="S57" s="15"/>
      <c r="T57" s="15"/>
      <c r="U57" s="15"/>
      <c r="V57" s="15"/>
      <c r="W57" s="15"/>
      <c r="X57" s="15"/>
      <c r="Y57" s="15"/>
      <c r="Z57" s="15"/>
      <c r="AA57" s="39"/>
      <c r="AB57" s="6"/>
    </row>
    <row r="58" spans="1:28" ht="15" customHeight="1">
      <c r="AB58" s="119"/>
    </row>
  </sheetData>
  <mergeCells count="3">
    <mergeCell ref="A6:A18"/>
    <mergeCell ref="A42:A54"/>
    <mergeCell ref="A24:A36"/>
  </mergeCells>
  <phoneticPr fontId="8" type="noConversion"/>
  <dataValidations count="6">
    <dataValidation type="list" allowBlank="1" showInputMessage="1" showErrorMessage="1" errorTitle="Внимание!" error="Введенное значение неверно. Выберите значение из списка" sqref="M3:O3">
      <formula1>"да,нет"</formula1>
    </dataValidation>
    <dataValidation type="textLength" operator="lessThanOrEqual" allowBlank="1" showInputMessage="1" showErrorMessage="1" errorTitle="Ошибка" error="Допускается ввод не более 900 символов!" sqref="I57 M57:N57 M39:N39 M21:N21 I21 AA7:AA18 AE25:AE36 I39 AA43:AA54">
      <formula1>900</formula1>
    </dataValidation>
    <dataValidation type="decimal" allowBlank="1" showErrorMessage="1" errorTitle="Ошибка" error="Допускается ввод только неотрицательных чисел!" sqref="L57 L39 L21 O21:P21 O39:P39 O57:P57 S21:Z21 S39:AD39 S57:Z5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E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AA57">
      <formula1>900</formula1>
    </dataValidation>
  </dataValidations>
  <hyperlinks>
    <hyperlink ref="H3" location="Справочник!A1" tooltip="Удалить" display="Удалить"/>
    <hyperlink ref="I9" location="'CO1'!A1" tooltip="Добавить" display="Добавить"/>
    <hyperlink ref="G21" location="'CO1'!A1" tooltip="Удалить" display="Удалить"/>
    <hyperlink ref="I45" location="'CO3'!A1" tooltip="Добавить" display="Добавить"/>
    <hyperlink ref="G57" location="'CO3'!A1" tooltip="Удалить" display="Удалить"/>
    <hyperlink ref="I27" location="'CO2'!A1" tooltip="Добавить" display="Добавить"/>
    <hyperlink ref="G39" location="'CO2'!A1" tooltip="Удалить" display="Удалить"/>
    <hyperlink ref="I12" location="'CO1'!A1" tooltip="Добавить" display="Добавить"/>
    <hyperlink ref="I15" location="'CO1'!A1" tooltip="Добавить" display="Добавить"/>
    <hyperlink ref="I18" location="'CO1'!A1" tooltip="Добавить" display="Добавить"/>
    <hyperlink ref="I30" location="'CO2'!A1" tooltip="Добавить" display="Добавить"/>
    <hyperlink ref="I33" location="'CO2'!A1" tooltip="Добавить" display="Добавить"/>
    <hyperlink ref="I36" location="'CO2'!A1" tooltip="Добавить" display="Добавить"/>
    <hyperlink ref="I48" location="'CO3'!A1" tooltip="Добавить" display="Добавить"/>
    <hyperlink ref="I51" location="'CO3'!A1" tooltip="Добавить" display="Добавить"/>
    <hyperlink ref="I54" location="'CO3'!A1" tooltip="Добавить" display="Добавить"/>
    <hyperlink ref="G3" location="Справочник!A1" tooltip="Изменить" display="Изменить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00" enableFormatConditionsCalculation="0">
    <tabColor indexed="47"/>
  </sheetPr>
  <dimension ref="B1:AA87"/>
  <sheetViews>
    <sheetView showGridLines="0" workbookViewId="0"/>
  </sheetViews>
  <sheetFormatPr defaultRowHeight="15" customHeight="1"/>
  <cols>
    <col min="1" max="1" width="9.140625" style="100"/>
    <col min="2" max="2" width="30.7109375" style="100" customWidth="1"/>
    <col min="3" max="3" width="7.28515625" style="100" customWidth="1"/>
    <col min="4" max="4" width="3.7109375" style="101" customWidth="1"/>
    <col min="5" max="5" width="10.140625" style="100" customWidth="1"/>
    <col min="6" max="7" width="9.140625" style="100"/>
    <col min="8" max="8" width="11.85546875" style="100" customWidth="1"/>
    <col min="9" max="20" width="9.140625" style="100"/>
    <col min="21" max="21" width="12.140625" style="100" customWidth="1"/>
    <col min="22" max="22" width="9.140625" style="100"/>
    <col min="23" max="23" width="12.42578125" style="100" bestFit="1" customWidth="1"/>
    <col min="24" max="24" width="67" style="100" bestFit="1" customWidth="1"/>
    <col min="25" max="16384" width="9.140625" style="100"/>
  </cols>
  <sheetData>
    <row r="1" spans="2:24" ht="15" customHeight="1">
      <c r="B1" s="139" t="s">
        <v>248</v>
      </c>
      <c r="C1" s="100">
        <v>0</v>
      </c>
      <c r="E1" s="102" t="s">
        <v>155</v>
      </c>
      <c r="F1" s="102" t="s">
        <v>150</v>
      </c>
      <c r="G1" s="102" t="s">
        <v>151</v>
      </c>
      <c r="H1" s="102" t="s">
        <v>165</v>
      </c>
      <c r="I1" s="102"/>
      <c r="J1" s="102"/>
      <c r="K1" s="102"/>
      <c r="L1" s="102" t="s">
        <v>156</v>
      </c>
      <c r="M1" s="102"/>
      <c r="N1" s="102"/>
      <c r="S1" s="92" t="s">
        <v>165</v>
      </c>
      <c r="U1" s="102" t="s">
        <v>227</v>
      </c>
      <c r="W1" s="141" t="s">
        <v>251</v>
      </c>
      <c r="X1" s="139" t="s">
        <v>252</v>
      </c>
    </row>
    <row r="2" spans="2:24" ht="15" customHeight="1">
      <c r="B2" s="140" t="s">
        <v>7</v>
      </c>
      <c r="E2" s="100" t="s">
        <v>62</v>
      </c>
      <c r="F2" s="157">
        <v>2010</v>
      </c>
      <c r="G2" s="92" t="s">
        <v>152</v>
      </c>
      <c r="H2" s="92" t="s">
        <v>166</v>
      </c>
      <c r="L2" s="92" t="s">
        <v>157</v>
      </c>
      <c r="N2" s="100" t="s">
        <v>115</v>
      </c>
      <c r="S2" s="10"/>
      <c r="U2" s="92" t="s">
        <v>228</v>
      </c>
      <c r="W2" s="142" t="s">
        <v>253</v>
      </c>
      <c r="X2" s="100" t="s">
        <v>254</v>
      </c>
    </row>
    <row r="3" spans="2:24" ht="15" customHeight="1">
      <c r="B3" s="140" t="s">
        <v>8</v>
      </c>
      <c r="C3" s="103" t="s">
        <v>117</v>
      </c>
      <c r="E3" s="100" t="s">
        <v>63</v>
      </c>
      <c r="F3" s="157">
        <v>2011</v>
      </c>
      <c r="G3" s="92" t="s">
        <v>153</v>
      </c>
      <c r="H3" s="92" t="s">
        <v>168</v>
      </c>
      <c r="L3" s="92" t="s">
        <v>158</v>
      </c>
      <c r="N3" s="100" t="s">
        <v>116</v>
      </c>
      <c r="U3" s="92" t="s">
        <v>229</v>
      </c>
      <c r="W3" s="142"/>
    </row>
    <row r="4" spans="2:24" ht="15" customHeight="1" thickBot="1">
      <c r="B4" s="140" t="s">
        <v>9</v>
      </c>
      <c r="C4" s="104" t="s">
        <v>118</v>
      </c>
      <c r="E4" s="100" t="s">
        <v>64</v>
      </c>
      <c r="F4" s="157">
        <v>2012</v>
      </c>
      <c r="G4" s="92" t="s">
        <v>154</v>
      </c>
      <c r="H4" s="92" t="s">
        <v>169</v>
      </c>
      <c r="U4" s="92" t="s">
        <v>230</v>
      </c>
      <c r="W4" s="143"/>
      <c r="X4" s="74"/>
    </row>
    <row r="5" spans="2:24" ht="15" customHeight="1">
      <c r="B5" s="140" t="s">
        <v>10</v>
      </c>
      <c r="C5" s="104" t="s">
        <v>119</v>
      </c>
      <c r="E5" s="100" t="s">
        <v>65</v>
      </c>
      <c r="F5" s="157">
        <v>2013</v>
      </c>
      <c r="G5" s="92"/>
      <c r="H5" s="92" t="s">
        <v>170</v>
      </c>
      <c r="U5" s="92" t="s">
        <v>231</v>
      </c>
      <c r="W5" s="144" t="s">
        <v>255</v>
      </c>
      <c r="X5" s="145" t="s">
        <v>256</v>
      </c>
    </row>
    <row r="6" spans="2:24" ht="15" customHeight="1">
      <c r="B6" s="140" t="s">
        <v>12</v>
      </c>
      <c r="C6" s="104" t="s">
        <v>120</v>
      </c>
      <c r="E6" s="100" t="s">
        <v>66</v>
      </c>
      <c r="F6" s="157">
        <v>2014</v>
      </c>
      <c r="G6" s="92"/>
      <c r="H6" s="92" t="s">
        <v>167</v>
      </c>
      <c r="U6" s="92" t="s">
        <v>232</v>
      </c>
      <c r="W6" s="146" t="s">
        <v>257</v>
      </c>
      <c r="X6" s="147" t="s">
        <v>258</v>
      </c>
    </row>
    <row r="7" spans="2:24" ht="15" customHeight="1">
      <c r="B7" s="140" t="s">
        <v>13</v>
      </c>
      <c r="C7" s="104" t="s">
        <v>121</v>
      </c>
      <c r="E7" s="100" t="s">
        <v>67</v>
      </c>
      <c r="F7" s="157">
        <v>2015</v>
      </c>
      <c r="G7" s="92"/>
      <c r="H7" s="92"/>
      <c r="U7" s="92" t="s">
        <v>233</v>
      </c>
      <c r="W7" s="146" t="s">
        <v>259</v>
      </c>
      <c r="X7" s="147" t="s">
        <v>260</v>
      </c>
    </row>
    <row r="8" spans="2:24" ht="15" customHeight="1">
      <c r="B8" s="140" t="s">
        <v>14</v>
      </c>
      <c r="C8" s="104" t="s">
        <v>122</v>
      </c>
      <c r="E8" s="100" t="s">
        <v>68</v>
      </c>
      <c r="F8" s="93">
        <v>2016</v>
      </c>
      <c r="G8" s="92"/>
      <c r="H8" s="92"/>
      <c r="U8" s="92" t="s">
        <v>234</v>
      </c>
      <c r="W8" s="148" t="s">
        <v>261</v>
      </c>
      <c r="X8" s="149" t="s">
        <v>262</v>
      </c>
    </row>
    <row r="9" spans="2:24" ht="15" customHeight="1">
      <c r="B9" s="140" t="s">
        <v>15</v>
      </c>
      <c r="C9" s="73"/>
      <c r="E9" s="100" t="s">
        <v>69</v>
      </c>
      <c r="F9" s="93">
        <v>2017</v>
      </c>
      <c r="G9" s="92"/>
      <c r="H9" s="92"/>
      <c r="U9" s="92" t="s">
        <v>235</v>
      </c>
      <c r="W9" s="146" t="s">
        <v>263</v>
      </c>
      <c r="X9" s="147" t="s">
        <v>264</v>
      </c>
    </row>
    <row r="10" spans="2:24" ht="15" customHeight="1">
      <c r="B10" s="140" t="s">
        <v>16</v>
      </c>
      <c r="C10" s="103" t="s">
        <v>123</v>
      </c>
      <c r="E10" s="100" t="s">
        <v>70</v>
      </c>
      <c r="F10" s="93">
        <v>2018</v>
      </c>
      <c r="G10" s="92"/>
      <c r="H10" s="92"/>
      <c r="U10" s="92" t="s">
        <v>236</v>
      </c>
      <c r="W10" s="146" t="s">
        <v>265</v>
      </c>
      <c r="X10" s="150" t="s">
        <v>266</v>
      </c>
    </row>
    <row r="11" spans="2:24" ht="15" customHeight="1" thickBot="1">
      <c r="B11" s="140" t="s">
        <v>17</v>
      </c>
      <c r="C11" s="104" t="s">
        <v>118</v>
      </c>
      <c r="E11" s="100" t="s">
        <v>71</v>
      </c>
      <c r="F11" s="93">
        <v>2019</v>
      </c>
      <c r="G11" s="92"/>
      <c r="H11" s="92"/>
      <c r="U11" s="92" t="s">
        <v>237</v>
      </c>
      <c r="W11" s="151" t="s">
        <v>267</v>
      </c>
      <c r="X11" s="152" t="s">
        <v>268</v>
      </c>
    </row>
    <row r="12" spans="2:24" ht="15" customHeight="1" thickBot="1">
      <c r="B12" s="140" t="s">
        <v>11</v>
      </c>
      <c r="C12" s="104" t="s">
        <v>119</v>
      </c>
      <c r="E12" s="100" t="s">
        <v>112</v>
      </c>
      <c r="F12" s="93">
        <v>2020</v>
      </c>
      <c r="G12" s="92"/>
      <c r="H12" s="92"/>
      <c r="U12" s="92" t="s">
        <v>238</v>
      </c>
      <c r="W12" s="143"/>
      <c r="X12" s="74"/>
    </row>
    <row r="13" spans="2:24" ht="15" customHeight="1">
      <c r="B13" s="140" t="s">
        <v>111</v>
      </c>
      <c r="C13" s="104" t="s">
        <v>120</v>
      </c>
      <c r="E13" s="100" t="s">
        <v>113</v>
      </c>
      <c r="F13" s="93">
        <v>2021</v>
      </c>
      <c r="G13" s="92"/>
      <c r="H13" s="92"/>
      <c r="U13" s="92" t="s">
        <v>239</v>
      </c>
      <c r="W13" s="144" t="s">
        <v>269</v>
      </c>
      <c r="X13" s="145" t="s">
        <v>270</v>
      </c>
    </row>
    <row r="14" spans="2:24" ht="15" customHeight="1" thickBot="1">
      <c r="B14" s="140" t="s">
        <v>45</v>
      </c>
      <c r="C14" s="104" t="s">
        <v>121</v>
      </c>
      <c r="E14" s="100" t="s">
        <v>114</v>
      </c>
      <c r="F14" s="93">
        <v>2022</v>
      </c>
      <c r="G14" s="92"/>
      <c r="H14" s="92"/>
      <c r="W14" s="151" t="s">
        <v>271</v>
      </c>
      <c r="X14" s="153" t="s">
        <v>272</v>
      </c>
    </row>
    <row r="15" spans="2:24" ht="15" customHeight="1" thickBot="1">
      <c r="B15" s="140" t="s">
        <v>249</v>
      </c>
      <c r="C15" s="104" t="s">
        <v>122</v>
      </c>
      <c r="F15" s="93">
        <v>2023</v>
      </c>
      <c r="G15" s="92"/>
      <c r="H15" s="92"/>
      <c r="W15" s="143"/>
      <c r="X15" s="74"/>
    </row>
    <row r="16" spans="2:24" ht="15" customHeight="1" thickBot="1">
      <c r="B16" s="140" t="s">
        <v>72</v>
      </c>
      <c r="C16" s="104" t="s">
        <v>124</v>
      </c>
      <c r="F16" s="93">
        <v>2024</v>
      </c>
      <c r="G16" s="92"/>
      <c r="H16" s="92"/>
      <c r="W16" s="154" t="s">
        <v>273</v>
      </c>
      <c r="X16" s="155"/>
    </row>
    <row r="17" spans="2:24" ht="15" customHeight="1" thickBot="1">
      <c r="B17" s="140" t="s">
        <v>109</v>
      </c>
      <c r="C17" s="104" t="s">
        <v>125</v>
      </c>
      <c r="W17" s="143"/>
      <c r="X17" s="74"/>
    </row>
    <row r="18" spans="2:24" ht="15" customHeight="1">
      <c r="B18" s="140" t="s">
        <v>5</v>
      </c>
      <c r="C18" s="104" t="s">
        <v>126</v>
      </c>
      <c r="W18" s="144" t="s">
        <v>274</v>
      </c>
      <c r="X18" s="145" t="s">
        <v>275</v>
      </c>
    </row>
    <row r="19" spans="2:24" ht="15" customHeight="1">
      <c r="B19" s="140" t="s">
        <v>73</v>
      </c>
      <c r="C19" s="104" t="s">
        <v>127</v>
      </c>
      <c r="W19" s="146" t="s">
        <v>276</v>
      </c>
      <c r="X19" s="147" t="s">
        <v>277</v>
      </c>
    </row>
    <row r="20" spans="2:24" ht="15" customHeight="1">
      <c r="B20" s="140" t="s">
        <v>74</v>
      </c>
      <c r="W20" s="146" t="s">
        <v>278</v>
      </c>
      <c r="X20" s="147" t="s">
        <v>279</v>
      </c>
    </row>
    <row r="21" spans="2:24" ht="15" customHeight="1" thickBot="1">
      <c r="B21" s="140" t="s">
        <v>75</v>
      </c>
      <c r="W21" s="151" t="s">
        <v>280</v>
      </c>
      <c r="X21" s="153" t="s">
        <v>281</v>
      </c>
    </row>
    <row r="22" spans="2:24" ht="15" customHeight="1">
      <c r="B22" s="140" t="s">
        <v>76</v>
      </c>
    </row>
    <row r="23" spans="2:24" ht="15" customHeight="1">
      <c r="B23" s="140" t="s">
        <v>110</v>
      </c>
    </row>
    <row r="24" spans="2:24" ht="15" customHeight="1">
      <c r="B24" s="140" t="s">
        <v>77</v>
      </c>
    </row>
    <row r="25" spans="2:24" ht="15" customHeight="1">
      <c r="B25" s="140" t="s">
        <v>78</v>
      </c>
    </row>
    <row r="26" spans="2:24" ht="15" customHeight="1">
      <c r="B26" s="140" t="s">
        <v>79</v>
      </c>
    </row>
    <row r="27" spans="2:24" ht="15" customHeight="1">
      <c r="B27" s="140" t="s">
        <v>80</v>
      </c>
    </row>
    <row r="28" spans="2:24" ht="15" customHeight="1">
      <c r="B28" s="140" t="s">
        <v>81</v>
      </c>
    </row>
    <row r="29" spans="2:24" ht="15" customHeight="1">
      <c r="B29" s="140" t="s">
        <v>82</v>
      </c>
    </row>
    <row r="30" spans="2:24" ht="15" customHeight="1">
      <c r="B30" s="140" t="s">
        <v>83</v>
      </c>
    </row>
    <row r="31" spans="2:24" ht="15" customHeight="1">
      <c r="B31" s="140" t="s">
        <v>84</v>
      </c>
    </row>
    <row r="32" spans="2:24" ht="15" customHeight="1">
      <c r="B32" s="140" t="s">
        <v>85</v>
      </c>
    </row>
    <row r="33" spans="2:27" ht="15" customHeight="1">
      <c r="B33" s="140" t="s">
        <v>86</v>
      </c>
    </row>
    <row r="34" spans="2:27" ht="15" customHeight="1">
      <c r="B34" s="140" t="s">
        <v>87</v>
      </c>
    </row>
    <row r="35" spans="2:27" ht="15" customHeight="1">
      <c r="B35" s="140" t="s">
        <v>88</v>
      </c>
    </row>
    <row r="36" spans="2:27" ht="15" customHeight="1">
      <c r="B36" s="140" t="s">
        <v>89</v>
      </c>
    </row>
    <row r="37" spans="2:27" ht="15" customHeight="1">
      <c r="B37" s="140" t="s">
        <v>90</v>
      </c>
    </row>
    <row r="38" spans="2:27" ht="15" customHeight="1">
      <c r="B38" s="140" t="s">
        <v>91</v>
      </c>
      <c r="Z38" s="105"/>
      <c r="AA38" s="105"/>
    </row>
    <row r="39" spans="2:27" ht="15" customHeight="1">
      <c r="B39" s="140" t="s">
        <v>92</v>
      </c>
      <c r="Z39" s="106"/>
      <c r="AA39" s="106"/>
    </row>
    <row r="40" spans="2:27" ht="15" customHeight="1">
      <c r="B40" s="140" t="s">
        <v>18</v>
      </c>
      <c r="F40" s="176"/>
      <c r="G40" s="173"/>
      <c r="H40" s="96"/>
      <c r="I40" s="9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75"/>
      <c r="AA40" s="106"/>
    </row>
    <row r="41" spans="2:27" ht="15" customHeight="1">
      <c r="B41" s="140" t="s">
        <v>19</v>
      </c>
      <c r="F41" s="176"/>
      <c r="G41" s="174"/>
      <c r="H41" s="98"/>
      <c r="I41" s="99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75"/>
      <c r="AA41" s="106"/>
    </row>
    <row r="42" spans="2:27" ht="15" customHeight="1">
      <c r="B42" s="140" t="s">
        <v>20</v>
      </c>
      <c r="Z42" s="106"/>
      <c r="AA42" s="106"/>
    </row>
    <row r="43" spans="2:27" ht="15" customHeight="1">
      <c r="B43" s="140" t="s">
        <v>21</v>
      </c>
      <c r="Z43" s="106"/>
      <c r="AA43" s="106"/>
    </row>
    <row r="44" spans="2:27" ht="15" customHeight="1">
      <c r="B44" s="140" t="s">
        <v>22</v>
      </c>
      <c r="Z44" s="105"/>
      <c r="AA44" s="105"/>
    </row>
    <row r="45" spans="2:27" ht="15" customHeight="1">
      <c r="B45" s="140" t="s">
        <v>23</v>
      </c>
      <c r="Z45" s="105"/>
      <c r="AA45" s="105"/>
    </row>
    <row r="46" spans="2:27" ht="15" customHeight="1">
      <c r="B46" s="140" t="s">
        <v>24</v>
      </c>
    </row>
    <row r="47" spans="2:27" ht="15" customHeight="1">
      <c r="B47" s="140" t="s">
        <v>25</v>
      </c>
    </row>
    <row r="48" spans="2:27" ht="15" customHeight="1">
      <c r="B48" s="140" t="s">
        <v>26</v>
      </c>
    </row>
    <row r="49" spans="2:2" ht="15" customHeight="1">
      <c r="B49" s="140" t="s">
        <v>27</v>
      </c>
    </row>
    <row r="50" spans="2:2" ht="15" customHeight="1">
      <c r="B50" s="140" t="s">
        <v>28</v>
      </c>
    </row>
    <row r="51" spans="2:2" ht="15" customHeight="1">
      <c r="B51" s="140" t="s">
        <v>29</v>
      </c>
    </row>
    <row r="52" spans="2:2" ht="15" customHeight="1">
      <c r="B52" s="140" t="s">
        <v>30</v>
      </c>
    </row>
    <row r="53" spans="2:2" ht="15" customHeight="1">
      <c r="B53" s="140" t="s">
        <v>31</v>
      </c>
    </row>
    <row r="54" spans="2:2" ht="15" customHeight="1">
      <c r="B54" s="140" t="s">
        <v>32</v>
      </c>
    </row>
    <row r="55" spans="2:2" ht="15" customHeight="1">
      <c r="B55" s="140" t="s">
        <v>33</v>
      </c>
    </row>
    <row r="56" spans="2:2" ht="15" customHeight="1">
      <c r="B56" s="140" t="s">
        <v>34</v>
      </c>
    </row>
    <row r="57" spans="2:2" ht="15" customHeight="1">
      <c r="B57" s="140" t="s">
        <v>250</v>
      </c>
    </row>
    <row r="58" spans="2:2" ht="15" customHeight="1">
      <c r="B58" s="140" t="s">
        <v>35</v>
      </c>
    </row>
    <row r="59" spans="2:2" ht="15" customHeight="1">
      <c r="B59" s="140" t="s">
        <v>36</v>
      </c>
    </row>
    <row r="60" spans="2:2" ht="15" customHeight="1">
      <c r="B60" s="140" t="s">
        <v>37</v>
      </c>
    </row>
    <row r="61" spans="2:2" ht="15" customHeight="1">
      <c r="B61" s="140" t="s">
        <v>38</v>
      </c>
    </row>
    <row r="62" spans="2:2" ht="15" customHeight="1">
      <c r="B62" s="140" t="s">
        <v>39</v>
      </c>
    </row>
    <row r="63" spans="2:2" ht="15" customHeight="1">
      <c r="B63" s="140" t="s">
        <v>40</v>
      </c>
    </row>
    <row r="64" spans="2:2" ht="15" customHeight="1">
      <c r="B64" s="140" t="s">
        <v>41</v>
      </c>
    </row>
    <row r="65" spans="2:2" ht="15" customHeight="1">
      <c r="B65" s="140" t="s">
        <v>42</v>
      </c>
    </row>
    <row r="66" spans="2:2" ht="15" customHeight="1">
      <c r="B66" s="140" t="s">
        <v>43</v>
      </c>
    </row>
    <row r="67" spans="2:2" ht="15" customHeight="1">
      <c r="B67" s="140" t="s">
        <v>44</v>
      </c>
    </row>
    <row r="68" spans="2:2" ht="15" customHeight="1">
      <c r="B68" s="140" t="s">
        <v>46</v>
      </c>
    </row>
    <row r="69" spans="2:2" ht="15" customHeight="1">
      <c r="B69" s="140" t="s">
        <v>47</v>
      </c>
    </row>
    <row r="70" spans="2:2" ht="15" customHeight="1">
      <c r="B70" s="140" t="s">
        <v>48</v>
      </c>
    </row>
    <row r="71" spans="2:2" ht="15" customHeight="1">
      <c r="B71" s="140" t="s">
        <v>49</v>
      </c>
    </row>
    <row r="72" spans="2:2" ht="15" customHeight="1">
      <c r="B72" s="140" t="s">
        <v>93</v>
      </c>
    </row>
    <row r="73" spans="2:2" ht="15" customHeight="1">
      <c r="B73" s="140" t="s">
        <v>94</v>
      </c>
    </row>
    <row r="74" spans="2:2" ht="15" customHeight="1">
      <c r="B74" s="140" t="s">
        <v>95</v>
      </c>
    </row>
    <row r="75" spans="2:2" ht="15" customHeight="1">
      <c r="B75" s="140" t="s">
        <v>96</v>
      </c>
    </row>
    <row r="76" spans="2:2" ht="15" customHeight="1">
      <c r="B76" s="140" t="s">
        <v>97</v>
      </c>
    </row>
    <row r="77" spans="2:2" ht="15" customHeight="1">
      <c r="B77" s="140" t="s">
        <v>98</v>
      </c>
    </row>
    <row r="78" spans="2:2" ht="15" customHeight="1">
      <c r="B78" s="140" t="s">
        <v>99</v>
      </c>
    </row>
    <row r="79" spans="2:2" ht="15" customHeight="1">
      <c r="B79" s="140" t="s">
        <v>100</v>
      </c>
    </row>
    <row r="80" spans="2:2" ht="15" customHeight="1">
      <c r="B80" s="140" t="s">
        <v>101</v>
      </c>
    </row>
    <row r="81" spans="2:2" ht="15" customHeight="1">
      <c r="B81" s="140" t="s">
        <v>102</v>
      </c>
    </row>
    <row r="82" spans="2:2" ht="15" customHeight="1">
      <c r="B82" s="140" t="s">
        <v>103</v>
      </c>
    </row>
    <row r="83" spans="2:2" ht="15" customHeight="1">
      <c r="B83" s="140" t="s">
        <v>104</v>
      </c>
    </row>
    <row r="84" spans="2:2" ht="15" customHeight="1">
      <c r="B84" s="140" t="s">
        <v>105</v>
      </c>
    </row>
    <row r="85" spans="2:2" ht="15" customHeight="1">
      <c r="B85" s="140" t="s">
        <v>106</v>
      </c>
    </row>
    <row r="86" spans="2:2" ht="15" customHeight="1">
      <c r="B86" s="140" t="s">
        <v>107</v>
      </c>
    </row>
    <row r="87" spans="2:2" ht="15" customHeight="1">
      <c r="B87" s="140" t="s">
        <v>108</v>
      </c>
    </row>
  </sheetData>
  <mergeCells count="3">
    <mergeCell ref="G40:G41"/>
    <mergeCell ref="Z40:Z41"/>
    <mergeCell ref="F40:F41"/>
  </mergeCells>
  <phoneticPr fontId="8" type="noConversion"/>
  <dataValidations count="2">
    <dataValidation type="decimal" operator="greaterThanOrEqual" allowBlank="1" showInputMessage="1" showErrorMessage="1" sqref="J40:X41">
      <formula1>0</formula1>
    </dataValidation>
    <dataValidation type="list" allowBlank="1" showInputMessage="1" showErrorMessage="1" errorTitle="Внимание!" error="Введенное значение неверно. Выберите значение из списка" sqref="S2">
      <formula1>"I квартал,полугодие,9 месяцев,год"</formula1>
    </dataValidation>
  </dataValidations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"/>
  <sheetViews>
    <sheetView showGridLines="0" workbookViewId="0">
      <selection activeCell="H30" sqref="H30"/>
    </sheetView>
  </sheetViews>
  <sheetFormatPr defaultRowHeight="11.25"/>
  <cols>
    <col min="1" max="1" width="36.28515625" style="70" customWidth="1"/>
    <col min="2" max="2" width="21.140625" style="70" bestFit="1" customWidth="1"/>
    <col min="3" max="16384" width="9.140625" style="76"/>
  </cols>
  <sheetData>
    <row r="1" spans="1:2" ht="30" customHeight="1">
      <c r="A1" s="9" t="s">
        <v>128</v>
      </c>
      <c r="B1" s="9" t="s">
        <v>129</v>
      </c>
    </row>
    <row r="2" spans="1:2">
      <c r="A2" t="s">
        <v>245</v>
      </c>
      <c r="B2" t="s">
        <v>139</v>
      </c>
    </row>
    <row r="3" spans="1:2">
      <c r="A3" t="s">
        <v>246</v>
      </c>
      <c r="B3" t="s">
        <v>240</v>
      </c>
    </row>
    <row r="4" spans="1:2">
      <c r="A4" t="s">
        <v>144</v>
      </c>
      <c r="B4" t="s">
        <v>171</v>
      </c>
    </row>
    <row r="5" spans="1:2">
      <c r="A5" t="s">
        <v>219</v>
      </c>
      <c r="B5" t="s">
        <v>135</v>
      </c>
    </row>
    <row r="6" spans="1:2">
      <c r="A6" t="s">
        <v>218</v>
      </c>
      <c r="B6" t="s">
        <v>130</v>
      </c>
    </row>
    <row r="7" spans="1:2">
      <c r="A7" t="s">
        <v>220</v>
      </c>
      <c r="B7" t="s">
        <v>136</v>
      </c>
    </row>
    <row r="8" spans="1:2">
      <c r="A8" t="s">
        <v>221</v>
      </c>
      <c r="B8" t="s">
        <v>134</v>
      </c>
    </row>
    <row r="9" spans="1:2">
      <c r="A9" t="s">
        <v>222</v>
      </c>
      <c r="B9" t="s">
        <v>133</v>
      </c>
    </row>
    <row r="10" spans="1:2">
      <c r="A10" t="s">
        <v>146</v>
      </c>
      <c r="B10" t="s">
        <v>137</v>
      </c>
    </row>
    <row r="11" spans="1:2">
      <c r="A11" t="s">
        <v>131</v>
      </c>
      <c r="B11" t="s">
        <v>241</v>
      </c>
    </row>
    <row r="12" spans="1:2">
      <c r="A12"/>
      <c r="B12" t="s">
        <v>242</v>
      </c>
    </row>
    <row r="13" spans="1:2">
      <c r="A13"/>
      <c r="B13" t="s">
        <v>138</v>
      </c>
    </row>
    <row r="14" spans="1:2">
      <c r="B14" s="70" t="s">
        <v>132</v>
      </c>
    </row>
    <row r="15" spans="1:2">
      <c r="B15" s="70" t="s">
        <v>145</v>
      </c>
    </row>
    <row r="16" spans="1:2">
      <c r="B16" s="70" t="s">
        <v>223</v>
      </c>
    </row>
    <row r="17" spans="2:2">
      <c r="B17" s="70" t="s">
        <v>164</v>
      </c>
    </row>
    <row r="18" spans="2:2">
      <c r="B18" s="70" t="s">
        <v>224</v>
      </c>
    </row>
    <row r="19" spans="2:2">
      <c r="B19" s="70" t="s">
        <v>225</v>
      </c>
    </row>
    <row r="20" spans="2:2">
      <c r="B20" s="70" t="s">
        <v>226</v>
      </c>
    </row>
  </sheetData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12289" r:id="rId3" name="cmdGetListAllSheets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04" enableFormatConditionsCalculation="0">
    <tabColor indexed="47"/>
  </sheetPr>
  <dimension ref="A1:H1"/>
  <sheetViews>
    <sheetView showGridLines="0" workbookViewId="0"/>
  </sheetViews>
  <sheetFormatPr defaultRowHeight="11.25"/>
  <cols>
    <col min="1" max="16384" width="9.140625" style="69"/>
  </cols>
  <sheetData>
    <row r="1" spans="1:8">
      <c r="A1" s="69" t="s">
        <v>4</v>
      </c>
      <c r="B1" s="69" t="s">
        <v>140</v>
      </c>
      <c r="C1" s="69" t="s">
        <v>141</v>
      </c>
      <c r="D1" s="69" t="s">
        <v>0</v>
      </c>
      <c r="E1" s="69" t="s">
        <v>1</v>
      </c>
      <c r="F1" s="69" t="s">
        <v>6</v>
      </c>
      <c r="G1" s="69" t="s">
        <v>2</v>
      </c>
      <c r="H1" s="69" t="s">
        <v>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3" enableFormatConditionsCalculation="0">
    <tabColor indexed="47"/>
  </sheetPr>
  <dimension ref="A1:E1"/>
  <sheetViews>
    <sheetView showGridLines="0" workbookViewId="0"/>
  </sheetViews>
  <sheetFormatPr defaultRowHeight="11.25"/>
  <cols>
    <col min="1" max="16384" width="9.140625" style="69"/>
  </cols>
  <sheetData>
    <row r="1" spans="1:5">
      <c r="A1" s="69" t="s">
        <v>140</v>
      </c>
      <c r="B1" s="69" t="s">
        <v>141</v>
      </c>
      <c r="C1" s="69" t="s">
        <v>142</v>
      </c>
      <c r="D1" s="69" t="s">
        <v>140</v>
      </c>
      <c r="E1" s="69" t="s">
        <v>143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Инструкция по работе</vt:lpstr>
      <vt:lpstr>CO3</vt:lpstr>
      <vt:lpstr>add_block_CO1</vt:lpstr>
      <vt:lpstr>add_block_CO2</vt:lpstr>
      <vt:lpstr>add_block_CO3</vt:lpstr>
      <vt:lpstr>add_ORG</vt:lpstr>
      <vt:lpstr>add_row_CO1</vt:lpstr>
      <vt:lpstr>add_row_CO2</vt:lpstr>
      <vt:lpstr>add_row_CO3</vt:lpstr>
      <vt:lpstr>end_CO3</vt:lpstr>
      <vt:lpstr>frm_Months</vt:lpstr>
      <vt:lpstr>LIST_ORG</vt:lpstr>
      <vt:lpstr>LIST_ORG_EE</vt:lpstr>
      <vt:lpstr>Month</vt:lpstr>
      <vt:lpstr>Period</vt:lpstr>
      <vt:lpstr>prim_CO3</vt:lpstr>
      <vt:lpstr>Quarter</vt:lpstr>
      <vt:lpstr>REGION</vt:lpstr>
      <vt:lpstr>SelectedRegion</vt:lpstr>
      <vt:lpstr>SO3_FOR_LOAD</vt:lpstr>
      <vt:lpstr>SphereList</vt:lpstr>
      <vt:lpstr>SphereList_ru</vt:lpstr>
      <vt:lpstr>SphereReestr</vt:lpstr>
      <vt:lpstr>version</vt:lpstr>
      <vt:lpstr>XML_MR_MO_OKTMO_LIST_TAG_NAMES</vt:lpstr>
      <vt:lpstr>XML_ORG_LIST_TAG_NAMES</vt:lpstr>
      <vt:lpstr>Years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--</dc:creator>
  <cp:keywords/>
  <dc:description/>
  <cp:lastModifiedBy>Admin</cp:lastModifiedBy>
  <cp:lastPrinted>2009-05-29T06:56:24Z</cp:lastPrinted>
  <dcterms:created xsi:type="dcterms:W3CDTF">2004-05-21T07:18:45Z</dcterms:created>
  <dcterms:modified xsi:type="dcterms:W3CDTF">2015-12-24T06:39:51Z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NET.INV.2011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/>
  </property>
  <property fmtid="{D5CDD505-2E9C-101B-9397-08002B2CF9AE}" pid="422" name="XslViewFilePath">
    <vt:lpwstr/>
  </property>
  <property fmtid="{D5CDD505-2E9C-101B-9397-08002B2CF9AE}" pid="423" name="RootDocFilePath">
    <vt:lpwstr/>
  </property>
  <property fmtid="{D5CDD505-2E9C-101B-9397-08002B2CF9AE}" pid="424" name="HtmlTempFilePath">
    <vt:lpwstr/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2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1.0.2</vt:lpwstr>
  </property>
  <property fmtid="{D5CDD505-2E9C-101B-9397-08002B2CF9AE}" pid="787" name="XMLTempFilePath">
    <vt:lpwstr/>
  </property>
  <property fmtid="{D5CDD505-2E9C-101B-9397-08002B2CF9AE}" pid="788" name="TemplateOperationMode">
    <vt:i4>3</vt:i4>
  </property>
</Properties>
</file>